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840" windowWidth="11175" windowHeight="7110"/>
  </bookViews>
  <sheets>
    <sheet name="Pop" sheetId="1" r:id="rId1"/>
    <sheet name="หมู่บ้าน" sheetId="2" r:id="rId2"/>
    <sheet name="บุคลากร" sheetId="3" r:id="rId3"/>
    <sheet name="ข้อมูลพื้นฐาน" sheetId="4" r:id="rId4"/>
    <sheet name="ผู้ป่วยในพระราชานุเคราะห์" sheetId="15" r:id="rId5"/>
    <sheet name="นักเรียน" sheetId="5" r:id="rId6"/>
    <sheet name="อัตรา" sheetId="6" r:id="rId7"/>
    <sheet name="10อันดับการตาย" sheetId="7" r:id="rId8"/>
    <sheet name="อ.ป่วย" sheetId="8" r:id="rId9"/>
    <sheet name="CovergeUC" sheetId="13" r:id="rId10"/>
    <sheet name="ศพด." sheetId="14" r:id="rId11"/>
    <sheet name="วัด" sheetId="16" r:id="rId12"/>
  </sheets>
  <definedNames>
    <definedName name="_xlnm._FilterDatabase" localSheetId="0" hidden="1">Pop!$A$2:$Z$2</definedName>
  </definedNames>
  <calcPr calcId="145621"/>
</workbook>
</file>

<file path=xl/calcChain.xml><?xml version="1.0" encoding="utf-8"?>
<calcChain xmlns="http://schemas.openxmlformats.org/spreadsheetml/2006/main">
  <c r="N32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4" i="1"/>
  <c r="L21" i="1"/>
  <c r="L32" i="1" s="1"/>
  <c r="L31" i="1"/>
  <c r="M29" i="1"/>
  <c r="L29" i="1"/>
  <c r="M28" i="1"/>
  <c r="L28" i="1"/>
  <c r="M27" i="1"/>
  <c r="L27" i="1"/>
  <c r="M26" i="1"/>
  <c r="L26" i="1"/>
  <c r="M25" i="1"/>
  <c r="L25" i="1"/>
  <c r="L24" i="1"/>
  <c r="L23" i="1"/>
  <c r="L22" i="1"/>
  <c r="L20" i="1"/>
  <c r="L19" i="1"/>
  <c r="L18" i="1"/>
  <c r="L17" i="1"/>
  <c r="L15" i="1"/>
  <c r="L14" i="1"/>
  <c r="F68" i="1"/>
  <c r="F67" i="1"/>
  <c r="B67" i="1"/>
  <c r="M32" i="1"/>
  <c r="L30" i="1"/>
  <c r="L16" i="1"/>
  <c r="M31" i="1"/>
  <c r="M30" i="1"/>
  <c r="M24" i="1"/>
  <c r="M23" i="1"/>
  <c r="M22" i="1"/>
  <c r="M21" i="1"/>
  <c r="M20" i="1"/>
  <c r="M19" i="1"/>
  <c r="M18" i="1"/>
  <c r="M17" i="1"/>
  <c r="M16" i="1"/>
  <c r="M15" i="1"/>
  <c r="M14" i="1"/>
  <c r="D35" i="4" l="1"/>
  <c r="E35" i="4"/>
  <c r="F35" i="4"/>
  <c r="G35" i="4"/>
  <c r="P35" i="4" s="1"/>
  <c r="H35" i="4"/>
  <c r="I35" i="4"/>
  <c r="J35" i="4"/>
  <c r="K35" i="4"/>
  <c r="L35" i="4"/>
  <c r="M35" i="4"/>
  <c r="N35" i="4"/>
  <c r="O35" i="4"/>
  <c r="C35" i="4"/>
  <c r="D31" i="4"/>
  <c r="E31" i="4"/>
  <c r="F31" i="4"/>
  <c r="G31" i="4"/>
  <c r="H31" i="4"/>
  <c r="I31" i="4"/>
  <c r="J31" i="4"/>
  <c r="K31" i="4"/>
  <c r="L31" i="4"/>
  <c r="M31" i="4"/>
  <c r="N31" i="4"/>
  <c r="O31" i="4"/>
  <c r="C31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2" i="4"/>
  <c r="P33" i="4"/>
  <c r="P34" i="4"/>
  <c r="P36" i="4"/>
  <c r="P37" i="4"/>
  <c r="P38" i="4"/>
  <c r="P39" i="4"/>
  <c r="P40" i="4"/>
  <c r="P41" i="4"/>
  <c r="P42" i="4"/>
  <c r="P43" i="4"/>
  <c r="P5" i="4"/>
  <c r="P31" i="4" l="1"/>
  <c r="G18" i="3"/>
  <c r="G15" i="6" l="1"/>
  <c r="T51" i="6" s="1"/>
  <c r="E15" i="6"/>
  <c r="T47" i="6" s="1"/>
  <c r="C15" i="6"/>
  <c r="T46" i="6" s="1"/>
  <c r="D16" i="7" l="1"/>
  <c r="D17" i="7"/>
  <c r="D18" i="7"/>
  <c r="D19" i="7"/>
  <c r="D20" i="7"/>
  <c r="D21" i="7"/>
  <c r="D22" i="7"/>
  <c r="D23" i="7"/>
  <c r="D24" i="7"/>
  <c r="D15" i="7"/>
  <c r="D4" i="7"/>
  <c r="D5" i="7"/>
  <c r="D6" i="7"/>
  <c r="D7" i="7"/>
  <c r="D8" i="7"/>
  <c r="D9" i="7"/>
  <c r="D10" i="7"/>
  <c r="D11" i="7"/>
  <c r="D12" i="7"/>
  <c r="D3" i="7"/>
  <c r="AU75" i="5" l="1"/>
  <c r="AT75" i="5"/>
  <c r="AS75" i="5"/>
  <c r="AR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X75" i="5"/>
  <c r="W75" i="5"/>
  <c r="V75" i="5"/>
  <c r="U75" i="5"/>
  <c r="T75" i="5"/>
  <c r="S75" i="5"/>
  <c r="R75" i="5"/>
  <c r="Q75" i="5"/>
  <c r="P75" i="5"/>
  <c r="O75" i="5"/>
  <c r="N75" i="5"/>
  <c r="M75" i="5"/>
  <c r="J75" i="5"/>
  <c r="I75" i="5"/>
  <c r="H75" i="5"/>
  <c r="G75" i="5"/>
  <c r="F75" i="5"/>
  <c r="E75" i="5"/>
  <c r="AN74" i="5"/>
  <c r="AM74" i="5"/>
  <c r="Z74" i="5"/>
  <c r="Y74" i="5"/>
  <c r="L74" i="5"/>
  <c r="AP74" i="5" s="1"/>
  <c r="K74" i="5"/>
  <c r="AO74" i="5" s="1"/>
  <c r="AQ74" i="5" s="1"/>
  <c r="AN73" i="5"/>
  <c r="AM73" i="5"/>
  <c r="Z73" i="5"/>
  <c r="Y73" i="5"/>
  <c r="AO73" i="5" s="1"/>
  <c r="AQ73" i="5" s="1"/>
  <c r="L73" i="5"/>
  <c r="AP73" i="5" s="1"/>
  <c r="K73" i="5"/>
  <c r="AN72" i="5"/>
  <c r="AN75" i="5" s="1"/>
  <c r="AM72" i="5"/>
  <c r="AM75" i="5" s="1"/>
  <c r="Z72" i="5"/>
  <c r="AP72" i="5" s="1"/>
  <c r="Y72" i="5"/>
  <c r="Y75" i="5" s="1"/>
  <c r="L72" i="5"/>
  <c r="L75" i="5" s="1"/>
  <c r="K72" i="5"/>
  <c r="AO72" i="5" s="1"/>
  <c r="AU71" i="5"/>
  <c r="AT71" i="5"/>
  <c r="AS71" i="5"/>
  <c r="AR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X71" i="5"/>
  <c r="W71" i="5"/>
  <c r="V71" i="5"/>
  <c r="U71" i="5"/>
  <c r="T71" i="5"/>
  <c r="S71" i="5"/>
  <c r="R71" i="5"/>
  <c r="Q71" i="5"/>
  <c r="P71" i="5"/>
  <c r="O71" i="5"/>
  <c r="N71" i="5"/>
  <c r="M71" i="5"/>
  <c r="J71" i="5"/>
  <c r="I71" i="5"/>
  <c r="H71" i="5"/>
  <c r="G71" i="5"/>
  <c r="F71" i="5"/>
  <c r="E71" i="5"/>
  <c r="AN70" i="5"/>
  <c r="AM70" i="5"/>
  <c r="Z70" i="5"/>
  <c r="Y70" i="5"/>
  <c r="L70" i="5"/>
  <c r="AP70" i="5" s="1"/>
  <c r="K70" i="5"/>
  <c r="AO70" i="5" s="1"/>
  <c r="AQ70" i="5" s="1"/>
  <c r="AN69" i="5"/>
  <c r="AM69" i="5"/>
  <c r="Z69" i="5"/>
  <c r="Y69" i="5"/>
  <c r="L69" i="5"/>
  <c r="AP69" i="5" s="1"/>
  <c r="K69" i="5"/>
  <c r="AO69" i="5" s="1"/>
  <c r="AQ69" i="5" s="1"/>
  <c r="AN68" i="5"/>
  <c r="AM68" i="5"/>
  <c r="Z68" i="5"/>
  <c r="Y68" i="5"/>
  <c r="L68" i="5"/>
  <c r="AP68" i="5" s="1"/>
  <c r="K68" i="5"/>
  <c r="AO68" i="5" s="1"/>
  <c r="AQ68" i="5" s="1"/>
  <c r="AN67" i="5"/>
  <c r="AN71" i="5" s="1"/>
  <c r="AM67" i="5"/>
  <c r="AM71" i="5" s="1"/>
  <c r="Z67" i="5"/>
  <c r="Z71" i="5" s="1"/>
  <c r="Y67" i="5"/>
  <c r="AO67" i="5" s="1"/>
  <c r="L67" i="5"/>
  <c r="L71" i="5" s="1"/>
  <c r="K67" i="5"/>
  <c r="K71" i="5" s="1"/>
  <c r="AU66" i="5"/>
  <c r="AT66" i="5"/>
  <c r="AS66" i="5"/>
  <c r="AR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X66" i="5"/>
  <c r="W66" i="5"/>
  <c r="V66" i="5"/>
  <c r="U66" i="5"/>
  <c r="T66" i="5"/>
  <c r="S66" i="5"/>
  <c r="R66" i="5"/>
  <c r="Q66" i="5"/>
  <c r="P66" i="5"/>
  <c r="O66" i="5"/>
  <c r="N66" i="5"/>
  <c r="M66" i="5"/>
  <c r="J66" i="5"/>
  <c r="I66" i="5"/>
  <c r="H66" i="5"/>
  <c r="G66" i="5"/>
  <c r="F66" i="5"/>
  <c r="E66" i="5"/>
  <c r="AN65" i="5"/>
  <c r="AM65" i="5"/>
  <c r="Z65" i="5"/>
  <c r="Y65" i="5"/>
  <c r="AO65" i="5" s="1"/>
  <c r="AQ65" i="5" s="1"/>
  <c r="L65" i="5"/>
  <c r="AP65" i="5" s="1"/>
  <c r="K65" i="5"/>
  <c r="AN64" i="5"/>
  <c r="AM64" i="5"/>
  <c r="Z64" i="5"/>
  <c r="AP64" i="5" s="1"/>
  <c r="Y64" i="5"/>
  <c r="L64" i="5"/>
  <c r="K64" i="5"/>
  <c r="AO64" i="5" s="1"/>
  <c r="AQ64" i="5" s="1"/>
  <c r="AN63" i="5"/>
  <c r="AM63" i="5"/>
  <c r="Z63" i="5"/>
  <c r="Y63" i="5"/>
  <c r="L63" i="5"/>
  <c r="AP63" i="5" s="1"/>
  <c r="K63" i="5"/>
  <c r="AO63" i="5" s="1"/>
  <c r="AN62" i="5"/>
  <c r="AN66" i="5" s="1"/>
  <c r="AM62" i="5"/>
  <c r="AM66" i="5" s="1"/>
  <c r="Z62" i="5"/>
  <c r="Z66" i="5" s="1"/>
  <c r="Y62" i="5"/>
  <c r="Y66" i="5" s="1"/>
  <c r="L62" i="5"/>
  <c r="L66" i="5" s="1"/>
  <c r="K62" i="5"/>
  <c r="K66" i="5" s="1"/>
  <c r="AU61" i="5"/>
  <c r="AT61" i="5"/>
  <c r="AS61" i="5"/>
  <c r="AR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X61" i="5"/>
  <c r="W61" i="5"/>
  <c r="V61" i="5"/>
  <c r="U61" i="5"/>
  <c r="T61" i="5"/>
  <c r="S61" i="5"/>
  <c r="R61" i="5"/>
  <c r="Q61" i="5"/>
  <c r="P61" i="5"/>
  <c r="O61" i="5"/>
  <c r="N61" i="5"/>
  <c r="M61" i="5"/>
  <c r="J61" i="5"/>
  <c r="I61" i="5"/>
  <c r="H61" i="5"/>
  <c r="G61" i="5"/>
  <c r="F61" i="5"/>
  <c r="E61" i="5"/>
  <c r="AN60" i="5"/>
  <c r="AM60" i="5"/>
  <c r="Z60" i="5"/>
  <c r="Y60" i="5"/>
  <c r="L60" i="5"/>
  <c r="AP60" i="5" s="1"/>
  <c r="K60" i="5"/>
  <c r="AO60" i="5" s="1"/>
  <c r="AQ60" i="5" s="1"/>
  <c r="AN59" i="5"/>
  <c r="AM59" i="5"/>
  <c r="Z59" i="5"/>
  <c r="Y59" i="5"/>
  <c r="AO59" i="5" s="1"/>
  <c r="AQ59" i="5" s="1"/>
  <c r="L59" i="5"/>
  <c r="AP59" i="5" s="1"/>
  <c r="K59" i="5"/>
  <c r="AN58" i="5"/>
  <c r="AM58" i="5"/>
  <c r="Z58" i="5"/>
  <c r="AP58" i="5" s="1"/>
  <c r="Y58" i="5"/>
  <c r="L58" i="5"/>
  <c r="K58" i="5"/>
  <c r="AO58" i="5" s="1"/>
  <c r="AQ58" i="5" s="1"/>
  <c r="AN57" i="5"/>
  <c r="AN61" i="5" s="1"/>
  <c r="AM57" i="5"/>
  <c r="AM61" i="5" s="1"/>
  <c r="Z57" i="5"/>
  <c r="Z61" i="5" s="1"/>
  <c r="Y57" i="5"/>
  <c r="Y61" i="5" s="1"/>
  <c r="L57" i="5"/>
  <c r="L61" i="5" s="1"/>
  <c r="K57" i="5"/>
  <c r="K61" i="5" s="1"/>
  <c r="AU56" i="5"/>
  <c r="AT56" i="5"/>
  <c r="AS56" i="5"/>
  <c r="AR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X56" i="5"/>
  <c r="W56" i="5"/>
  <c r="V56" i="5"/>
  <c r="U56" i="5"/>
  <c r="T56" i="5"/>
  <c r="S56" i="5"/>
  <c r="R56" i="5"/>
  <c r="Q56" i="5"/>
  <c r="P56" i="5"/>
  <c r="O56" i="5"/>
  <c r="N56" i="5"/>
  <c r="M56" i="5"/>
  <c r="J56" i="5"/>
  <c r="I56" i="5"/>
  <c r="H56" i="5"/>
  <c r="G56" i="5"/>
  <c r="F56" i="5"/>
  <c r="E56" i="5"/>
  <c r="AN55" i="5"/>
  <c r="AM55" i="5"/>
  <c r="Z55" i="5"/>
  <c r="Y55" i="5"/>
  <c r="L55" i="5"/>
  <c r="AP55" i="5" s="1"/>
  <c r="K55" i="5"/>
  <c r="AO55" i="5" s="1"/>
  <c r="AN54" i="5"/>
  <c r="AM54" i="5"/>
  <c r="Z54" i="5"/>
  <c r="Y54" i="5"/>
  <c r="L54" i="5"/>
  <c r="AP54" i="5" s="1"/>
  <c r="K54" i="5"/>
  <c r="AO54" i="5" s="1"/>
  <c r="AQ54" i="5" s="1"/>
  <c r="AN53" i="5"/>
  <c r="AN56" i="5" s="1"/>
  <c r="AM53" i="5"/>
  <c r="AM56" i="5" s="1"/>
  <c r="Z53" i="5"/>
  <c r="Z56" i="5" s="1"/>
  <c r="Y53" i="5"/>
  <c r="AO53" i="5" s="1"/>
  <c r="L53" i="5"/>
  <c r="L56" i="5" s="1"/>
  <c r="K53" i="5"/>
  <c r="K56" i="5" s="1"/>
  <c r="AU52" i="5"/>
  <c r="AT52" i="5"/>
  <c r="AS52" i="5"/>
  <c r="AR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X52" i="5"/>
  <c r="W52" i="5"/>
  <c r="V52" i="5"/>
  <c r="U52" i="5"/>
  <c r="T52" i="5"/>
  <c r="S52" i="5"/>
  <c r="R52" i="5"/>
  <c r="Q52" i="5"/>
  <c r="P52" i="5"/>
  <c r="O52" i="5"/>
  <c r="N52" i="5"/>
  <c r="M52" i="5"/>
  <c r="J52" i="5"/>
  <c r="I52" i="5"/>
  <c r="H52" i="5"/>
  <c r="G52" i="5"/>
  <c r="F52" i="5"/>
  <c r="E52" i="5"/>
  <c r="AN51" i="5"/>
  <c r="AM51" i="5"/>
  <c r="Z51" i="5"/>
  <c r="Y51" i="5"/>
  <c r="AO51" i="5" s="1"/>
  <c r="AQ51" i="5" s="1"/>
  <c r="L51" i="5"/>
  <c r="AP51" i="5" s="1"/>
  <c r="K51" i="5"/>
  <c r="AN50" i="5"/>
  <c r="AM50" i="5"/>
  <c r="Z50" i="5"/>
  <c r="AP50" i="5" s="1"/>
  <c r="Y50" i="5"/>
  <c r="L50" i="5"/>
  <c r="K50" i="5"/>
  <c r="AO50" i="5" s="1"/>
  <c r="AQ50" i="5" s="1"/>
  <c r="AN49" i="5"/>
  <c r="AN52" i="5" s="1"/>
  <c r="AM49" i="5"/>
  <c r="AM52" i="5" s="1"/>
  <c r="Z49" i="5"/>
  <c r="Z52" i="5" s="1"/>
  <c r="Y49" i="5"/>
  <c r="Y52" i="5" s="1"/>
  <c r="L49" i="5"/>
  <c r="AP49" i="5" s="1"/>
  <c r="AP52" i="5" s="1"/>
  <c r="K49" i="5"/>
  <c r="AO49" i="5" s="1"/>
  <c r="AU48" i="5"/>
  <c r="AT48" i="5"/>
  <c r="AS48" i="5"/>
  <c r="AR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X48" i="5"/>
  <c r="W48" i="5"/>
  <c r="V48" i="5"/>
  <c r="U48" i="5"/>
  <c r="T48" i="5"/>
  <c r="S48" i="5"/>
  <c r="R48" i="5"/>
  <c r="Q48" i="5"/>
  <c r="P48" i="5"/>
  <c r="O48" i="5"/>
  <c r="N48" i="5"/>
  <c r="M48" i="5"/>
  <c r="J48" i="5"/>
  <c r="I48" i="5"/>
  <c r="H48" i="5"/>
  <c r="G48" i="5"/>
  <c r="F48" i="5"/>
  <c r="E48" i="5"/>
  <c r="AN47" i="5"/>
  <c r="AM47" i="5"/>
  <c r="Z47" i="5"/>
  <c r="Y47" i="5"/>
  <c r="L47" i="5"/>
  <c r="AP47" i="5" s="1"/>
  <c r="K47" i="5"/>
  <c r="AO47" i="5" s="1"/>
  <c r="AN46" i="5"/>
  <c r="AM46" i="5"/>
  <c r="Z46" i="5"/>
  <c r="Y46" i="5"/>
  <c r="L46" i="5"/>
  <c r="AP46" i="5" s="1"/>
  <c r="K46" i="5"/>
  <c r="AO46" i="5" s="1"/>
  <c r="AQ46" i="5" s="1"/>
  <c r="AN45" i="5"/>
  <c r="AM45" i="5"/>
  <c r="Z45" i="5"/>
  <c r="Y45" i="5"/>
  <c r="AO45" i="5" s="1"/>
  <c r="AQ45" i="5" s="1"/>
  <c r="L45" i="5"/>
  <c r="AP45" i="5" s="1"/>
  <c r="K45" i="5"/>
  <c r="AN44" i="5"/>
  <c r="AM44" i="5"/>
  <c r="Z44" i="5"/>
  <c r="AP44" i="5" s="1"/>
  <c r="Y44" i="5"/>
  <c r="L44" i="5"/>
  <c r="K44" i="5"/>
  <c r="AO44" i="5" s="1"/>
  <c r="AQ44" i="5" s="1"/>
  <c r="AN43" i="5"/>
  <c r="AM43" i="5"/>
  <c r="Z43" i="5"/>
  <c r="Y43" i="5"/>
  <c r="L43" i="5"/>
  <c r="AP43" i="5" s="1"/>
  <c r="K43" i="5"/>
  <c r="AO43" i="5" s="1"/>
  <c r="AN42" i="5"/>
  <c r="AM42" i="5"/>
  <c r="Z42" i="5"/>
  <c r="Y42" i="5"/>
  <c r="L42" i="5"/>
  <c r="AP42" i="5" s="1"/>
  <c r="K42" i="5"/>
  <c r="AO42" i="5" s="1"/>
  <c r="AQ42" i="5" s="1"/>
  <c r="AN41" i="5"/>
  <c r="AN48" i="5" s="1"/>
  <c r="AM41" i="5"/>
  <c r="AM48" i="5" s="1"/>
  <c r="Z41" i="5"/>
  <c r="Z48" i="5" s="1"/>
  <c r="Y41" i="5"/>
  <c r="AO41" i="5" s="1"/>
  <c r="L41" i="5"/>
  <c r="L48" i="5" s="1"/>
  <c r="K41" i="5"/>
  <c r="K48" i="5" s="1"/>
  <c r="AU40" i="5"/>
  <c r="AT40" i="5"/>
  <c r="AS40" i="5"/>
  <c r="AR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X40" i="5"/>
  <c r="W40" i="5"/>
  <c r="V40" i="5"/>
  <c r="U40" i="5"/>
  <c r="T40" i="5"/>
  <c r="S40" i="5"/>
  <c r="R40" i="5"/>
  <c r="Q40" i="5"/>
  <c r="P40" i="5"/>
  <c r="O40" i="5"/>
  <c r="N40" i="5"/>
  <c r="M40" i="5"/>
  <c r="J40" i="5"/>
  <c r="I40" i="5"/>
  <c r="H40" i="5"/>
  <c r="G40" i="5"/>
  <c r="F40" i="5"/>
  <c r="E40" i="5"/>
  <c r="AN39" i="5"/>
  <c r="AM39" i="5"/>
  <c r="Z39" i="5"/>
  <c r="Y39" i="5"/>
  <c r="AO39" i="5" s="1"/>
  <c r="AQ39" i="5" s="1"/>
  <c r="L39" i="5"/>
  <c r="AP39" i="5" s="1"/>
  <c r="K39" i="5"/>
  <c r="AN38" i="5"/>
  <c r="AM38" i="5"/>
  <c r="Z38" i="5"/>
  <c r="AP38" i="5" s="1"/>
  <c r="Y38" i="5"/>
  <c r="L38" i="5"/>
  <c r="K38" i="5"/>
  <c r="AO38" i="5" s="1"/>
  <c r="AQ38" i="5" s="1"/>
  <c r="AN37" i="5"/>
  <c r="AM37" i="5"/>
  <c r="Z37" i="5"/>
  <c r="Y37" i="5"/>
  <c r="L37" i="5"/>
  <c r="AP37" i="5" s="1"/>
  <c r="K37" i="5"/>
  <c r="AO37" i="5" s="1"/>
  <c r="AN36" i="5"/>
  <c r="AM36" i="5"/>
  <c r="Z36" i="5"/>
  <c r="Y36" i="5"/>
  <c r="L36" i="5"/>
  <c r="AP36" i="5" s="1"/>
  <c r="K36" i="5"/>
  <c r="AO36" i="5" s="1"/>
  <c r="AQ36" i="5" s="1"/>
  <c r="AN35" i="5"/>
  <c r="AN40" i="5" s="1"/>
  <c r="AM35" i="5"/>
  <c r="AM40" i="5" s="1"/>
  <c r="Z35" i="5"/>
  <c r="Z40" i="5" s="1"/>
  <c r="Y35" i="5"/>
  <c r="AO35" i="5" s="1"/>
  <c r="L35" i="5"/>
  <c r="L40" i="5" s="1"/>
  <c r="K35" i="5"/>
  <c r="K40" i="5" s="1"/>
  <c r="AU34" i="5"/>
  <c r="AT34" i="5"/>
  <c r="AS34" i="5"/>
  <c r="AR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X34" i="5"/>
  <c r="W34" i="5"/>
  <c r="V34" i="5"/>
  <c r="U34" i="5"/>
  <c r="T34" i="5"/>
  <c r="S34" i="5"/>
  <c r="R34" i="5"/>
  <c r="Q34" i="5"/>
  <c r="P34" i="5"/>
  <c r="O34" i="5"/>
  <c r="N34" i="5"/>
  <c r="M34" i="5"/>
  <c r="J34" i="5"/>
  <c r="I34" i="5"/>
  <c r="H34" i="5"/>
  <c r="G34" i="5"/>
  <c r="F34" i="5"/>
  <c r="E34" i="5"/>
  <c r="AN33" i="5"/>
  <c r="AM33" i="5"/>
  <c r="Z33" i="5"/>
  <c r="Y33" i="5"/>
  <c r="AO33" i="5" s="1"/>
  <c r="AQ33" i="5" s="1"/>
  <c r="L33" i="5"/>
  <c r="AP33" i="5" s="1"/>
  <c r="K33" i="5"/>
  <c r="AN32" i="5"/>
  <c r="AM32" i="5"/>
  <c r="Z32" i="5"/>
  <c r="AP32" i="5" s="1"/>
  <c r="Y32" i="5"/>
  <c r="L32" i="5"/>
  <c r="K32" i="5"/>
  <c r="AO32" i="5" s="1"/>
  <c r="AQ32" i="5" s="1"/>
  <c r="AN31" i="5"/>
  <c r="AN34" i="5" s="1"/>
  <c r="AM31" i="5"/>
  <c r="AM34" i="5" s="1"/>
  <c r="Z31" i="5"/>
  <c r="Z34" i="5" s="1"/>
  <c r="Y31" i="5"/>
  <c r="Y34" i="5" s="1"/>
  <c r="L31" i="5"/>
  <c r="AP31" i="5" s="1"/>
  <c r="AP34" i="5" s="1"/>
  <c r="K31" i="5"/>
  <c r="AO31" i="5" s="1"/>
  <c r="AU30" i="5"/>
  <c r="AT30" i="5"/>
  <c r="AS30" i="5"/>
  <c r="AR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X30" i="5"/>
  <c r="W30" i="5"/>
  <c r="V30" i="5"/>
  <c r="U30" i="5"/>
  <c r="T30" i="5"/>
  <c r="S30" i="5"/>
  <c r="R30" i="5"/>
  <c r="Q30" i="5"/>
  <c r="P30" i="5"/>
  <c r="O30" i="5"/>
  <c r="N30" i="5"/>
  <c r="M30" i="5"/>
  <c r="J30" i="5"/>
  <c r="I30" i="5"/>
  <c r="H30" i="5"/>
  <c r="G30" i="5"/>
  <c r="F30" i="5"/>
  <c r="E30" i="5"/>
  <c r="AN29" i="5"/>
  <c r="AM29" i="5"/>
  <c r="Z29" i="5"/>
  <c r="Y29" i="5"/>
  <c r="L29" i="5"/>
  <c r="AP29" i="5" s="1"/>
  <c r="K29" i="5"/>
  <c r="AO29" i="5" s="1"/>
  <c r="AN28" i="5"/>
  <c r="AM28" i="5"/>
  <c r="Z28" i="5"/>
  <c r="Y28" i="5"/>
  <c r="L28" i="5"/>
  <c r="AP28" i="5" s="1"/>
  <c r="K28" i="5"/>
  <c r="AO28" i="5" s="1"/>
  <c r="AQ28" i="5" s="1"/>
  <c r="AN27" i="5"/>
  <c r="AM27" i="5"/>
  <c r="Z27" i="5"/>
  <c r="Y27" i="5"/>
  <c r="AO27" i="5" s="1"/>
  <c r="AQ27" i="5" s="1"/>
  <c r="L27" i="5"/>
  <c r="AP27" i="5" s="1"/>
  <c r="K27" i="5"/>
  <c r="AN26" i="5"/>
  <c r="AN30" i="5" s="1"/>
  <c r="AM26" i="5"/>
  <c r="AM30" i="5" s="1"/>
  <c r="Z26" i="5"/>
  <c r="AP26" i="5" s="1"/>
  <c r="AP30" i="5" s="1"/>
  <c r="Y26" i="5"/>
  <c r="Y30" i="5" s="1"/>
  <c r="L26" i="5"/>
  <c r="L30" i="5" s="1"/>
  <c r="K26" i="5"/>
  <c r="K30" i="5" s="1"/>
  <c r="AU25" i="5"/>
  <c r="AT25" i="5"/>
  <c r="AS25" i="5"/>
  <c r="AR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X25" i="5"/>
  <c r="W25" i="5"/>
  <c r="V25" i="5"/>
  <c r="U25" i="5"/>
  <c r="T25" i="5"/>
  <c r="S25" i="5"/>
  <c r="R25" i="5"/>
  <c r="Q25" i="5"/>
  <c r="P25" i="5"/>
  <c r="O25" i="5"/>
  <c r="N25" i="5"/>
  <c r="M25" i="5"/>
  <c r="J25" i="5"/>
  <c r="I25" i="5"/>
  <c r="H25" i="5"/>
  <c r="G25" i="5"/>
  <c r="F25" i="5"/>
  <c r="E25" i="5"/>
  <c r="AN24" i="5"/>
  <c r="AM24" i="5"/>
  <c r="Z24" i="5"/>
  <c r="AP24" i="5" s="1"/>
  <c r="Y24" i="5"/>
  <c r="L24" i="5"/>
  <c r="K24" i="5"/>
  <c r="AO24" i="5" s="1"/>
  <c r="AN23" i="5"/>
  <c r="AM23" i="5"/>
  <c r="Z23" i="5"/>
  <c r="Y23" i="5"/>
  <c r="L23" i="5"/>
  <c r="AP23" i="5" s="1"/>
  <c r="K23" i="5"/>
  <c r="AO23" i="5" s="1"/>
  <c r="AN22" i="5"/>
  <c r="AM22" i="5"/>
  <c r="Z22" i="5"/>
  <c r="Y22" i="5"/>
  <c r="L22" i="5"/>
  <c r="AP22" i="5" s="1"/>
  <c r="K22" i="5"/>
  <c r="AO22" i="5" s="1"/>
  <c r="AQ22" i="5" s="1"/>
  <c r="AN21" i="5"/>
  <c r="AM21" i="5"/>
  <c r="Z21" i="5"/>
  <c r="Y21" i="5"/>
  <c r="AO21" i="5" s="1"/>
  <c r="L21" i="5"/>
  <c r="AP21" i="5" s="1"/>
  <c r="K21" i="5"/>
  <c r="AN20" i="5"/>
  <c r="AN25" i="5" s="1"/>
  <c r="AM20" i="5"/>
  <c r="AM25" i="5" s="1"/>
  <c r="Z20" i="5"/>
  <c r="AP20" i="5" s="1"/>
  <c r="Y20" i="5"/>
  <c r="Y25" i="5" s="1"/>
  <c r="L20" i="5"/>
  <c r="L25" i="5" s="1"/>
  <c r="K20" i="5"/>
  <c r="K25" i="5" s="1"/>
  <c r="AU19" i="5"/>
  <c r="AT19" i="5"/>
  <c r="AS19" i="5"/>
  <c r="AR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X19" i="5"/>
  <c r="W19" i="5"/>
  <c r="V19" i="5"/>
  <c r="U19" i="5"/>
  <c r="T19" i="5"/>
  <c r="S19" i="5"/>
  <c r="R19" i="5"/>
  <c r="Q19" i="5"/>
  <c r="P19" i="5"/>
  <c r="O19" i="5"/>
  <c r="N19" i="5"/>
  <c r="M19" i="5"/>
  <c r="J19" i="5"/>
  <c r="J76" i="5" s="1"/>
  <c r="I19" i="5"/>
  <c r="I76" i="5" s="1"/>
  <c r="H19" i="5"/>
  <c r="G19" i="5"/>
  <c r="F19" i="5"/>
  <c r="E19" i="5"/>
  <c r="AN18" i="5"/>
  <c r="AM18" i="5"/>
  <c r="Z18" i="5"/>
  <c r="AP18" i="5" s="1"/>
  <c r="Y18" i="5"/>
  <c r="L18" i="5"/>
  <c r="K18" i="5"/>
  <c r="AO18" i="5" s="1"/>
  <c r="AN17" i="5"/>
  <c r="AM17" i="5"/>
  <c r="Z17" i="5"/>
  <c r="Y17" i="5"/>
  <c r="L17" i="5"/>
  <c r="AP17" i="5" s="1"/>
  <c r="K17" i="5"/>
  <c r="AO17" i="5" s="1"/>
  <c r="AN16" i="5"/>
  <c r="AM16" i="5"/>
  <c r="Z16" i="5"/>
  <c r="Y16" i="5"/>
  <c r="L16" i="5"/>
  <c r="AP16" i="5" s="1"/>
  <c r="K16" i="5"/>
  <c r="AO16" i="5" s="1"/>
  <c r="AQ16" i="5" s="1"/>
  <c r="AN15" i="5"/>
  <c r="AN19" i="5" s="1"/>
  <c r="AM15" i="5"/>
  <c r="AM19" i="5" s="1"/>
  <c r="Z15" i="5"/>
  <c r="Z19" i="5" s="1"/>
  <c r="Y15" i="5"/>
  <c r="AO15" i="5" s="1"/>
  <c r="L15" i="5"/>
  <c r="L19" i="5" s="1"/>
  <c r="K15" i="5"/>
  <c r="K19" i="5" s="1"/>
  <c r="AU14" i="5"/>
  <c r="AU76" i="5" s="1"/>
  <c r="AT14" i="5"/>
  <c r="AT76" i="5" s="1"/>
  <c r="AS14" i="5"/>
  <c r="AS76" i="5" s="1"/>
  <c r="AR14" i="5"/>
  <c r="AR76" i="5" s="1"/>
  <c r="AL14" i="5"/>
  <c r="AL76" i="5" s="1"/>
  <c r="AK14" i="5"/>
  <c r="AK76" i="5" s="1"/>
  <c r="AJ14" i="5"/>
  <c r="AJ76" i="5" s="1"/>
  <c r="AI14" i="5"/>
  <c r="AI76" i="5" s="1"/>
  <c r="AH14" i="5"/>
  <c r="AH76" i="5" s="1"/>
  <c r="AG14" i="5"/>
  <c r="AG76" i="5" s="1"/>
  <c r="AF14" i="5"/>
  <c r="AF76" i="5" s="1"/>
  <c r="AE14" i="5"/>
  <c r="AE76" i="5" s="1"/>
  <c r="AD14" i="5"/>
  <c r="AD76" i="5" s="1"/>
  <c r="AC14" i="5"/>
  <c r="AC76" i="5" s="1"/>
  <c r="AB14" i="5"/>
  <c r="AB76" i="5" s="1"/>
  <c r="AA14" i="5"/>
  <c r="AA76" i="5" s="1"/>
  <c r="X14" i="5"/>
  <c r="X76" i="5" s="1"/>
  <c r="W14" i="5"/>
  <c r="W76" i="5" s="1"/>
  <c r="W77" i="5" s="1"/>
  <c r="V14" i="5"/>
  <c r="V76" i="5" s="1"/>
  <c r="U14" i="5"/>
  <c r="U76" i="5" s="1"/>
  <c r="T14" i="5"/>
  <c r="T76" i="5" s="1"/>
  <c r="S14" i="5"/>
  <c r="S76" i="5" s="1"/>
  <c r="R14" i="5"/>
  <c r="R76" i="5" s="1"/>
  <c r="Q14" i="5"/>
  <c r="Q76" i="5" s="1"/>
  <c r="P14" i="5"/>
  <c r="P76" i="5" s="1"/>
  <c r="O14" i="5"/>
  <c r="O76" i="5" s="1"/>
  <c r="N14" i="5"/>
  <c r="N76" i="5" s="1"/>
  <c r="M14" i="5"/>
  <c r="M76" i="5" s="1"/>
  <c r="H14" i="5"/>
  <c r="H76" i="5" s="1"/>
  <c r="G14" i="5"/>
  <c r="G76" i="5" s="1"/>
  <c r="G77" i="5" s="1"/>
  <c r="F14" i="5"/>
  <c r="F76" i="5" s="1"/>
  <c r="E14" i="5"/>
  <c r="E76" i="5" s="1"/>
  <c r="AN13" i="5"/>
  <c r="AM13" i="5"/>
  <c r="Z13" i="5"/>
  <c r="Y13" i="5"/>
  <c r="L13" i="5"/>
  <c r="AP13" i="5" s="1"/>
  <c r="K13" i="5"/>
  <c r="AO13" i="5" s="1"/>
  <c r="AQ13" i="5" s="1"/>
  <c r="AN12" i="5"/>
  <c r="AM12" i="5"/>
  <c r="Z12" i="5"/>
  <c r="Y12" i="5"/>
  <c r="L12" i="5"/>
  <c r="AP12" i="5" s="1"/>
  <c r="K12" i="5"/>
  <c r="AO12" i="5" s="1"/>
  <c r="AN11" i="5"/>
  <c r="AM11" i="5"/>
  <c r="Z11" i="5"/>
  <c r="Y11" i="5"/>
  <c r="AO11" i="5" s="1"/>
  <c r="AQ11" i="5" s="1"/>
  <c r="L11" i="5"/>
  <c r="AP11" i="5" s="1"/>
  <c r="K11" i="5"/>
  <c r="AN10" i="5"/>
  <c r="AM10" i="5"/>
  <c r="Z10" i="5"/>
  <c r="AP10" i="5" s="1"/>
  <c r="Y10" i="5"/>
  <c r="AO10" i="5" s="1"/>
  <c r="AQ10" i="5" s="1"/>
  <c r="L10" i="5"/>
  <c r="K10" i="5"/>
  <c r="AN9" i="5"/>
  <c r="AM9" i="5"/>
  <c r="Z9" i="5"/>
  <c r="Y9" i="5"/>
  <c r="L9" i="5"/>
  <c r="AP9" i="5" s="1"/>
  <c r="K9" i="5"/>
  <c r="AO9" i="5" s="1"/>
  <c r="AQ9" i="5" s="1"/>
  <c r="AN8" i="5"/>
  <c r="AM8" i="5"/>
  <c r="Z8" i="5"/>
  <c r="Y8" i="5"/>
  <c r="L8" i="5"/>
  <c r="K8" i="5"/>
  <c r="AO8" i="5" s="1"/>
  <c r="AN7" i="5"/>
  <c r="AM7" i="5"/>
  <c r="AM14" i="5" s="1"/>
  <c r="AM76" i="5" s="1"/>
  <c r="Z7" i="5"/>
  <c r="Z14" i="5" s="1"/>
  <c r="Y7" i="5"/>
  <c r="Y14" i="5" s="1"/>
  <c r="L7" i="5"/>
  <c r="K7" i="5"/>
  <c r="K14" i="5" s="1"/>
  <c r="AO19" i="5" l="1"/>
  <c r="AQ18" i="5"/>
  <c r="AQ21" i="5"/>
  <c r="AQ24" i="5"/>
  <c r="AO40" i="5"/>
  <c r="AO48" i="5"/>
  <c r="AQ53" i="5"/>
  <c r="AQ56" i="5" s="1"/>
  <c r="AO56" i="5"/>
  <c r="AO71" i="5"/>
  <c r="AQ67" i="5"/>
  <c r="AQ71" i="5" s="1"/>
  <c r="AO75" i="5"/>
  <c r="AQ72" i="5"/>
  <c r="AQ75" i="5" s="1"/>
  <c r="AP8" i="5"/>
  <c r="L14" i="5"/>
  <c r="L76" i="5" s="1"/>
  <c r="AP7" i="5"/>
  <c r="AO7" i="5"/>
  <c r="K76" i="5"/>
  <c r="L77" i="5" s="1"/>
  <c r="AP25" i="5"/>
  <c r="AN14" i="5"/>
  <c r="AN76" i="5" s="1"/>
  <c r="AN77" i="5" s="1"/>
  <c r="AQ8" i="5"/>
  <c r="AQ12" i="5"/>
  <c r="M77" i="5"/>
  <c r="AQ17" i="5"/>
  <c r="AQ23" i="5"/>
  <c r="AQ29" i="5"/>
  <c r="AQ31" i="5"/>
  <c r="AQ34" i="5" s="1"/>
  <c r="AO34" i="5"/>
  <c r="AQ37" i="5"/>
  <c r="AQ43" i="5"/>
  <c r="AQ47" i="5"/>
  <c r="AQ49" i="5"/>
  <c r="AQ52" i="5" s="1"/>
  <c r="AO52" i="5"/>
  <c r="AQ55" i="5"/>
  <c r="AQ63" i="5"/>
  <c r="AP75" i="5"/>
  <c r="AP15" i="5"/>
  <c r="AP19" i="5" s="1"/>
  <c r="K34" i="5"/>
  <c r="AP35" i="5"/>
  <c r="AP40" i="5" s="1"/>
  <c r="AP41" i="5"/>
  <c r="AP48" i="5" s="1"/>
  <c r="Y48" i="5"/>
  <c r="K52" i="5"/>
  <c r="AP53" i="5"/>
  <c r="AP56" i="5" s="1"/>
  <c r="Y56" i="5"/>
  <c r="AO62" i="5"/>
  <c r="AP67" i="5"/>
  <c r="AP71" i="5" s="1"/>
  <c r="Z75" i="5"/>
  <c r="Y19" i="5"/>
  <c r="Y76" i="5" s="1"/>
  <c r="Z30" i="5"/>
  <c r="L34" i="5"/>
  <c r="L52" i="5"/>
  <c r="AO57" i="5"/>
  <c r="AP62" i="5"/>
  <c r="AP66" i="5" s="1"/>
  <c r="Y71" i="5"/>
  <c r="K75" i="5"/>
  <c r="AO20" i="5"/>
  <c r="Z25" i="5"/>
  <c r="Z76" i="5" s="1"/>
  <c r="AO26" i="5"/>
  <c r="Y40" i="5"/>
  <c r="AP57" i="5"/>
  <c r="AP61" i="5" s="1"/>
  <c r="F15" i="6"/>
  <c r="Z77" i="5" l="1"/>
  <c r="Y77" i="5"/>
  <c r="AO66" i="5"/>
  <c r="AQ62" i="5"/>
  <c r="AQ66" i="5" s="1"/>
  <c r="AO25" i="5"/>
  <c r="AQ20" i="5"/>
  <c r="AQ25" i="5" s="1"/>
  <c r="AO14" i="5"/>
  <c r="AQ7" i="5"/>
  <c r="AQ14" i="5" s="1"/>
  <c r="AQ41" i="5"/>
  <c r="AQ48" i="5" s="1"/>
  <c r="AO61" i="5"/>
  <c r="AQ57" i="5"/>
  <c r="AQ61" i="5" s="1"/>
  <c r="AO30" i="5"/>
  <c r="AQ26" i="5"/>
  <c r="AQ30" i="5" s="1"/>
  <c r="AP14" i="5"/>
  <c r="AP76" i="5" s="1"/>
  <c r="AQ35" i="5"/>
  <c r="AQ40" i="5" s="1"/>
  <c r="AQ15" i="5"/>
  <c r="AQ19" i="5" s="1"/>
  <c r="F16" i="8"/>
  <c r="F17" i="8"/>
  <c r="F18" i="8"/>
  <c r="F19" i="8"/>
  <c r="F20" i="8"/>
  <c r="F21" i="8"/>
  <c r="F22" i="8"/>
  <c r="F23" i="8"/>
  <c r="F24" i="8"/>
  <c r="F25" i="8"/>
  <c r="F4" i="8"/>
  <c r="F5" i="8"/>
  <c r="F6" i="8"/>
  <c r="F7" i="8"/>
  <c r="F8" i="8"/>
  <c r="F9" i="8"/>
  <c r="F10" i="8"/>
  <c r="F11" i="8"/>
  <c r="F12" i="8"/>
  <c r="F3" i="8"/>
  <c r="AQ76" i="5" l="1"/>
  <c r="AO76" i="5"/>
  <c r="G14" i="6"/>
  <c r="G13" i="6"/>
  <c r="E14" i="6"/>
  <c r="E13" i="6"/>
  <c r="C14" i="6"/>
  <c r="C13" i="6"/>
  <c r="J28" i="13" l="1"/>
  <c r="J27" i="13"/>
  <c r="J26" i="13"/>
  <c r="J25" i="13"/>
  <c r="J24" i="13"/>
  <c r="J23" i="13"/>
  <c r="E17" i="13"/>
  <c r="F17" i="13"/>
  <c r="G17" i="13"/>
  <c r="H17" i="13"/>
  <c r="I17" i="13"/>
  <c r="J17" i="13"/>
  <c r="D17" i="13"/>
  <c r="C60" i="7" l="1"/>
  <c r="D60" i="7" s="1"/>
  <c r="D59" i="7"/>
  <c r="C59" i="7"/>
  <c r="C58" i="7"/>
  <c r="D58" i="7" s="1"/>
  <c r="C57" i="7"/>
  <c r="D57" i="7" s="1"/>
  <c r="C56" i="7"/>
  <c r="D56" i="7" s="1"/>
  <c r="C55" i="7"/>
  <c r="D55" i="7" s="1"/>
  <c r="C54" i="7"/>
  <c r="D54" i="7" s="1"/>
  <c r="C53" i="7"/>
  <c r="D53" i="7" s="1"/>
  <c r="C52" i="7"/>
  <c r="D52" i="7" s="1"/>
  <c r="D51" i="7"/>
  <c r="C51" i="7"/>
  <c r="C48" i="7"/>
  <c r="D48" i="7" s="1"/>
  <c r="C47" i="7"/>
  <c r="D47" i="7" s="1"/>
  <c r="C46" i="7"/>
  <c r="D46" i="7" s="1"/>
  <c r="C45" i="7"/>
  <c r="D45" i="7" s="1"/>
  <c r="C44" i="7"/>
  <c r="D44" i="7" s="1"/>
  <c r="D43" i="7"/>
  <c r="C43" i="7"/>
  <c r="C42" i="7"/>
  <c r="D42" i="7" s="1"/>
  <c r="D41" i="7"/>
  <c r="C41" i="7"/>
  <c r="C40" i="7"/>
  <c r="D40" i="7" s="1"/>
  <c r="C39" i="7"/>
  <c r="D39" i="7" s="1"/>
  <c r="D36" i="7"/>
  <c r="D35" i="7"/>
  <c r="D34" i="7"/>
  <c r="D33" i="7"/>
  <c r="D32" i="7"/>
  <c r="D31" i="7"/>
  <c r="D30" i="7"/>
  <c r="D29" i="7"/>
  <c r="D28" i="7"/>
  <c r="D27" i="7"/>
  <c r="D82" i="6"/>
  <c r="B11" i="6" s="1"/>
  <c r="C82" i="6"/>
  <c r="F13" i="6"/>
  <c r="F12" i="6"/>
  <c r="G12" i="6" s="1"/>
  <c r="E12" i="6"/>
  <c r="C12" i="6"/>
  <c r="E11" i="6"/>
  <c r="D11" i="6"/>
  <c r="G10" i="6"/>
  <c r="G9" i="6"/>
  <c r="G8" i="6"/>
  <c r="G7" i="6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G19" i="3"/>
  <c r="AG18" i="3" s="1"/>
  <c r="AF19" i="3"/>
  <c r="AF18" i="3" s="1"/>
  <c r="AE19" i="3"/>
  <c r="AD19" i="3"/>
  <c r="AD18" i="3" s="1"/>
  <c r="AC19" i="3"/>
  <c r="AC18" i="3" s="1"/>
  <c r="AB19" i="3"/>
  <c r="AA19" i="3"/>
  <c r="AA18" i="3" s="1"/>
  <c r="Z19" i="3"/>
  <c r="Z18" i="3" s="1"/>
  <c r="Y19" i="3"/>
  <c r="Y18" i="3" s="1"/>
  <c r="X19" i="3"/>
  <c r="W19" i="3"/>
  <c r="V19" i="3"/>
  <c r="V18" i="3" s="1"/>
  <c r="U19" i="3"/>
  <c r="U18" i="3" s="1"/>
  <c r="T19" i="3"/>
  <c r="T18" i="3" s="1"/>
  <c r="S19" i="3"/>
  <c r="R19" i="3"/>
  <c r="R18" i="3" s="1"/>
  <c r="Q19" i="3"/>
  <c r="Q18" i="3" s="1"/>
  <c r="P19" i="3"/>
  <c r="P18" i="3" s="1"/>
  <c r="O19" i="3"/>
  <c r="N19" i="3"/>
  <c r="N18" i="3" s="1"/>
  <c r="M19" i="3"/>
  <c r="M18" i="3" s="1"/>
  <c r="L19" i="3"/>
  <c r="K19" i="3"/>
  <c r="K18" i="3" s="1"/>
  <c r="J19" i="3"/>
  <c r="J18" i="3" s="1"/>
  <c r="I19" i="3"/>
  <c r="I18" i="3" s="1"/>
  <c r="H19" i="3"/>
  <c r="H18" i="3" s="1"/>
  <c r="G19" i="3"/>
  <c r="AE18" i="3"/>
  <c r="AB18" i="3"/>
  <c r="X18" i="3"/>
  <c r="W18" i="3"/>
  <c r="S18" i="3"/>
  <c r="O18" i="3"/>
  <c r="L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C11" i="3" s="1"/>
  <c r="F10" i="3"/>
  <c r="E10" i="3"/>
  <c r="D10" i="3"/>
  <c r="F9" i="3"/>
  <c r="E9" i="3"/>
  <c r="D9" i="3"/>
  <c r="E8" i="3"/>
  <c r="D8" i="3"/>
  <c r="F7" i="3"/>
  <c r="E7" i="3"/>
  <c r="D7" i="3"/>
  <c r="F6" i="3"/>
  <c r="E6" i="3"/>
  <c r="D6" i="3"/>
  <c r="F5" i="3"/>
  <c r="E5" i="3"/>
  <c r="D5" i="3"/>
  <c r="C14" i="3" l="1"/>
  <c r="C10" i="3"/>
  <c r="C9" i="3"/>
  <c r="C8" i="3"/>
  <c r="C17" i="3"/>
  <c r="C16" i="3"/>
  <c r="C15" i="3"/>
  <c r="F19" i="3"/>
  <c r="F18" i="3" s="1"/>
  <c r="C13" i="3"/>
  <c r="C12" i="3"/>
  <c r="D19" i="3"/>
  <c r="D18" i="3" s="1"/>
  <c r="C7" i="3"/>
  <c r="C6" i="3"/>
  <c r="E19" i="3"/>
  <c r="E18" i="3" s="1"/>
  <c r="C5" i="3"/>
  <c r="C11" i="6"/>
  <c r="F11" i="6"/>
  <c r="G11" i="6" s="1"/>
  <c r="C19" i="3" l="1"/>
  <c r="C18" i="3" s="1"/>
</calcChain>
</file>

<file path=xl/sharedStrings.xml><?xml version="1.0" encoding="utf-8"?>
<sst xmlns="http://schemas.openxmlformats.org/spreadsheetml/2006/main" count="1329" uniqueCount="821">
  <si>
    <t>ลำดับ</t>
  </si>
  <si>
    <t>ชื่อหน่วยงาน</t>
  </si>
  <si>
    <t>รวมทุกตำแหน่ง</t>
  </si>
  <si>
    <t>ตำแหน่ง</t>
  </si>
  <si>
    <t>นว.สาธารณสุข</t>
  </si>
  <si>
    <t>พยาบาลวิชาชีพ</t>
  </si>
  <si>
    <t>แพทย์แผนไทย</t>
  </si>
  <si>
    <t>จพ.สาธารณสุข</t>
  </si>
  <si>
    <t>จพ.ทันตสาธารณสุข</t>
  </si>
  <si>
    <t>ผช.แพทย์แผนไทย</t>
  </si>
  <si>
    <t>ผช.ทันตแพทย์</t>
  </si>
  <si>
    <t>จนท.บันทึกข้อมูล/ธุรการ/นว.การเงิน/นว.คอม</t>
  </si>
  <si>
    <t>คนงาน</t>
  </si>
  <si>
    <t>รวม</t>
  </si>
  <si>
    <t>ขรก.</t>
  </si>
  <si>
    <t>พกส.</t>
  </si>
  <si>
    <t>ลจค.</t>
  </si>
  <si>
    <t>สสอ.สำโรง</t>
  </si>
  <si>
    <t>รพ.สต.บอน</t>
  </si>
  <si>
    <t>รพ.สต.โคกก่อง</t>
  </si>
  <si>
    <t>รพ.สต.หนองขาม</t>
  </si>
  <si>
    <t>รพ.สต.คำก้าว</t>
  </si>
  <si>
    <t>รพ.สต.โคกสว่าง</t>
  </si>
  <si>
    <t>รพ.สต.สระดอกเกษ</t>
  </si>
  <si>
    <t>รพ.สต.ค้อน้อย</t>
  </si>
  <si>
    <t>รพ.สต.โนนสูง</t>
  </si>
  <si>
    <t>รพ.สต.โพนเมือง</t>
  </si>
  <si>
    <t>รพ.สต.หนองมัง</t>
  </si>
  <si>
    <t>รพ.สต.ศรีมงคล</t>
  </si>
  <si>
    <t>รพ.สต.หนองไฮ</t>
  </si>
  <si>
    <t>รวมรพ.สต.</t>
  </si>
  <si>
    <t>รวมทั้งสิ้น</t>
  </si>
  <si>
    <t>อายุ</t>
  </si>
  <si>
    <t>ชาย</t>
  </si>
  <si>
    <t>หญิง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</si>
  <si>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</si>
  <si>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</si>
  <si>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</si>
  <si>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</si>
  <si>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</si>
  <si>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</si>
  <si>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</si>
  <si>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</si>
  <si>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</si>
  <si>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</si>
  <si>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</si>
  <si>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</si>
  <si>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</si>
  <si>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</si>
  <si>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</si>
  <si>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</si>
  <si>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</si>
  <si>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</si>
  <si>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</si>
  <si>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</si>
  <si>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</si>
  <si>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</si>
  <si>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</si>
  <si>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</si>
  <si>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</si>
  <si>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</si>
  <si>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</si>
  <si>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</si>
  <si>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</si>
  <si>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</si>
  <si>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</si>
  <si>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</si>
  <si>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</si>
  <si>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</si>
  <si>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</si>
  <si>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</si>
  <si>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</si>
  <si>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</si>
  <si>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</si>
  <si>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</si>
  <si>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</si>
  <si>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</si>
  <si>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</si>
  <si>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</si>
  <si>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</si>
  <si>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</si>
  <si>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</si>
  <si>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</si>
  <si>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</si>
  <si>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</si>
  <si>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</si>
  <si>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</si>
  <si>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</si>
  <si>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</si>
  <si>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</si>
  <si>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</si>
  <si>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</si>
  <si>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</si>
  <si>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</si>
  <si>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</si>
  <si>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</si>
  <si>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</si>
  <si>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</si>
  <si>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</si>
  <si>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</si>
  <si>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</si>
  <si>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</si>
  <si>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</si>
  <si>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</si>
  <si>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</si>
  <si>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</si>
  <si>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</si>
  <si>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</si>
  <si>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</si>
  <si>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</si>
  <si>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</si>
  <si>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</si>
  <si>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</si>
  <si>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</si>
  <si>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</si>
  <si>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</si>
  <si>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</si>
  <si>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</si>
  <si>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</si>
  <si>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</si>
  <si>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</si>
  <si>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</si>
  <si>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</si>
  <si>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</si>
  <si>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</si>
  <si>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</si>
  <si>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</si>
  <si>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</si>
  <si>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</si>
  <si>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</si>
  <si>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</si>
  <si>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</si>
  <si>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</si>
  <si>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</si>
  <si>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</si>
  <si>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</si>
  <si>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</si>
  <si>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รายชื่อหมู่บ้านในเขตอำเภอสำโรง     จังหวัดอุบลราชธานี     จำแนกตามหน่วยบริการ</t>
  </si>
  <si>
    <t>จำนวน 108  หมู่บ้าน       9  ตำบล</t>
  </si>
  <si>
    <t>หมู่ที่/ ตำบล</t>
  </si>
  <si>
    <t>ตำบลสำโรง</t>
  </si>
  <si>
    <t>ตำบลโนนกาเล็น</t>
  </si>
  <si>
    <t>ตำบลหนองไฮ</t>
  </si>
  <si>
    <t>ตำบลโนนกลาง</t>
  </si>
  <si>
    <t>ตำบลค้อน้อย</t>
  </si>
  <si>
    <t>ตำบลโคกสว่าง</t>
  </si>
  <si>
    <t>ตำบลโคกก่อง</t>
  </si>
  <si>
    <t>ตำบลบอน</t>
  </si>
  <si>
    <t>ตำบลขามป้อม</t>
  </si>
  <si>
    <t>สถานบริการ</t>
  </si>
  <si>
    <t>รพช.สำโรง</t>
  </si>
  <si>
    <t>สอ.ศรีมงคล</t>
  </si>
  <si>
    <t>สอ.โพนเมือง</t>
  </si>
  <si>
    <t>สอ.หนองไฮ</t>
  </si>
  <si>
    <t>สอ.หนองมัง</t>
  </si>
  <si>
    <t>สอ.ค้อน้อย</t>
  </si>
  <si>
    <t>สอ.โนนสูง</t>
  </si>
  <si>
    <t>สอ.โคกสว่าง</t>
  </si>
  <si>
    <t>ศสช.สระดอกเกษ</t>
  </si>
  <si>
    <t>สอ.โคกก่อง</t>
  </si>
  <si>
    <t>สอ.หนองขาม</t>
  </si>
  <si>
    <t>สอ.บอน</t>
  </si>
  <si>
    <t>สอ.คำก้าว</t>
  </si>
  <si>
    <t>สำโรง</t>
  </si>
  <si>
    <t>โนนกาเล็น</t>
  </si>
  <si>
    <t>หนองไฮ</t>
  </si>
  <si>
    <t>หนองมัง</t>
  </si>
  <si>
    <t>อาเลา</t>
  </si>
  <si>
    <t>วังคก</t>
  </si>
  <si>
    <t>โคกก่อง</t>
  </si>
  <si>
    <t>บอน</t>
  </si>
  <si>
    <t>โนนจาน</t>
  </si>
  <si>
    <t>หว้าน</t>
  </si>
  <si>
    <t>สว่าง</t>
  </si>
  <si>
    <t>น้ำเกลี้ยง</t>
  </si>
  <si>
    <t>ห่องแดง</t>
  </si>
  <si>
    <t>ทรายทอง</t>
  </si>
  <si>
    <t>อุบมุง</t>
  </si>
  <si>
    <t>แกนาคำ</t>
  </si>
  <si>
    <t>ขามป้อม</t>
  </si>
  <si>
    <t>โนนสวน</t>
  </si>
  <si>
    <t>เปือย</t>
  </si>
  <si>
    <t>ทุ่งสว่าง</t>
  </si>
  <si>
    <t>หินแห่</t>
  </si>
  <si>
    <t>โคกสว่าง</t>
  </si>
  <si>
    <t>ค้อบอน</t>
  </si>
  <si>
    <t>โนนแคน</t>
  </si>
  <si>
    <t>หนองสองห้อง</t>
  </si>
  <si>
    <t>บุ่ง</t>
  </si>
  <si>
    <t>หนองบัว</t>
  </si>
  <si>
    <t>ดงใหญ่</t>
  </si>
  <si>
    <t>เหล่ากลาง</t>
  </si>
  <si>
    <t>คุ้ม</t>
  </si>
  <si>
    <t>ผำตะวันออก</t>
  </si>
  <si>
    <t>ห่องยูง</t>
  </si>
  <si>
    <t>โปร่ง</t>
  </si>
  <si>
    <t>หนองเทา</t>
  </si>
  <si>
    <t>ดอนผึ้ง</t>
  </si>
  <si>
    <t>สร้างโหง่น</t>
  </si>
  <si>
    <t>หนองหิน</t>
  </si>
  <si>
    <t>โนนสูง</t>
  </si>
  <si>
    <t>กะแอก</t>
  </si>
  <si>
    <t>ผำตะวันตก</t>
  </si>
  <si>
    <t>หนองหัวงัว</t>
  </si>
  <si>
    <t>นางาม</t>
  </si>
  <si>
    <t>ผับแล้ง</t>
  </si>
  <si>
    <t>หนองผือ</t>
  </si>
  <si>
    <t>นาแก</t>
  </si>
  <si>
    <t>โนนสัง</t>
  </si>
  <si>
    <t>ค้อน้อย</t>
  </si>
  <si>
    <t>นาดี</t>
  </si>
  <si>
    <t>หนองจำนัก</t>
  </si>
  <si>
    <t>ห่องขอน</t>
  </si>
  <si>
    <t>โนนชาติ</t>
  </si>
  <si>
    <t>โนนยาง</t>
  </si>
  <si>
    <t>โพนงาม</t>
  </si>
  <si>
    <t>สร้างแก้ว</t>
  </si>
  <si>
    <t>สระดอกเกษ</t>
  </si>
  <si>
    <t>โนนสมบูรณ์</t>
  </si>
  <si>
    <t>หนองปลิง</t>
  </si>
  <si>
    <t>คำก้าว</t>
  </si>
  <si>
    <t>แคน</t>
  </si>
  <si>
    <t>โพนเมือง</t>
  </si>
  <si>
    <t>หนองเหล็ก</t>
  </si>
  <si>
    <t>ดอนม่วง</t>
  </si>
  <si>
    <t>คำสว่าง</t>
  </si>
  <si>
    <t>หนองนกเขียน</t>
  </si>
  <si>
    <t>คูขาด</t>
  </si>
  <si>
    <t>สนามม้า</t>
  </si>
  <si>
    <t>บูรพา</t>
  </si>
  <si>
    <t>หนองแต้</t>
  </si>
  <si>
    <t>นานวล</t>
  </si>
  <si>
    <t>โนนกลาง</t>
  </si>
  <si>
    <t>หนองหว้า</t>
  </si>
  <si>
    <t>หนองจิก</t>
  </si>
  <si>
    <t>เรณู</t>
  </si>
  <si>
    <t>แกเจริญ</t>
  </si>
  <si>
    <t>สว่างศรีสมบัติ</t>
  </si>
  <si>
    <t>หนองสิม</t>
  </si>
  <si>
    <t>โคกใหม่</t>
  </si>
  <si>
    <t>กระแอกน้อย</t>
  </si>
  <si>
    <t>กระแอกเหนือ</t>
  </si>
  <si>
    <t>คำปลากั้ง</t>
  </si>
  <si>
    <t>นาเจริญ</t>
  </si>
  <si>
    <t>โปร่งคำ</t>
  </si>
  <si>
    <t>ตลาด</t>
  </si>
  <si>
    <t>โนนหล่อง</t>
  </si>
  <si>
    <t>หนองอะลาง</t>
  </si>
  <si>
    <t>ดอนพิกุล</t>
  </si>
  <si>
    <t>โนนสวรรค์</t>
  </si>
  <si>
    <t>เปือยใต้</t>
  </si>
  <si>
    <t>นาสามัคคี</t>
  </si>
  <si>
    <t>หนองไฮน้อย</t>
  </si>
  <si>
    <t>สระดอกคูณ</t>
  </si>
  <si>
    <t>หนองแวง</t>
  </si>
  <si>
    <t>หนองขาม</t>
  </si>
  <si>
    <t>สำโรงน้อย</t>
  </si>
  <si>
    <t>นาเรือง</t>
  </si>
  <si>
    <t>ค้อน้อยเหนือ</t>
  </si>
  <si>
    <t>โนนสว่าง</t>
  </si>
  <si>
    <t>หินเจริญ</t>
  </si>
  <si>
    <t>ศรีอุดม</t>
  </si>
  <si>
    <t>พรสวรรค์</t>
  </si>
  <si>
    <t>คำเจริญ</t>
  </si>
  <si>
    <t>รับผิดชอบ</t>
  </si>
  <si>
    <t>7 หมู่</t>
  </si>
  <si>
    <t>5 หมู่</t>
  </si>
  <si>
    <t>12 หมู่</t>
  </si>
  <si>
    <t>10 หมู่</t>
  </si>
  <si>
    <t>8 หมู่</t>
  </si>
  <si>
    <t>9 หมู่</t>
  </si>
  <si>
    <t>รพ.สต./ศสช</t>
  </si>
  <si>
    <t>ศรีมงคล</t>
  </si>
  <si>
    <t>อนุบาล</t>
  </si>
  <si>
    <t>ประถมศึกษา</t>
  </si>
  <si>
    <t>มัธยมศึกษา</t>
  </si>
  <si>
    <t>ปี พ.ศ.</t>
  </si>
  <si>
    <t>อัตราเกิด</t>
  </si>
  <si>
    <t>อัตราตาย</t>
  </si>
  <si>
    <t>อัตราเพิ่ม</t>
  </si>
  <si>
    <t>POP(jhcis)</t>
  </si>
  <si>
    <t>จำนวน (คน)</t>
  </si>
  <si>
    <t>อัตรา</t>
  </si>
  <si>
    <t>(ต่อพัน)</t>
  </si>
  <si>
    <t>(ร้อยละ)</t>
  </si>
  <si>
    <t>จำนวนตาย</t>
  </si>
  <si>
    <t>จำนวนเกิด</t>
  </si>
  <si>
    <t>ดอกเกษ</t>
  </si>
  <si>
    <t>สาเหตุการตาย</t>
  </si>
  <si>
    <t>ปี 2559</t>
  </si>
  <si>
    <t>อัตรา/100000คน</t>
  </si>
  <si>
    <t>วัยชรา</t>
  </si>
  <si>
    <t>มะเร็งเซลล์ตับ</t>
  </si>
  <si>
    <t>หัวใจล้มเหลว</t>
  </si>
  <si>
    <t>การติดเชื้อในกระแสเลือด ไม่ระบุชนิด</t>
  </si>
  <si>
    <t>หัวใจล้มเหลว ไม่ระบุรายละเอียด</t>
  </si>
  <si>
    <t>เบาหวานชนิดที่ไม่ต้องพึ่งอินซูลิน ไม่มีภาวะแทรกซ้อน</t>
  </si>
  <si>
    <t>โรคสมอง ไม่ระบุรายละเอียด</t>
  </si>
  <si>
    <t>ไตวายเฉียบพลัน</t>
  </si>
  <si>
    <t>มะเร็งท่อน้ำดีในตับ</t>
  </si>
  <si>
    <t>ไตวายเรื้อรัง ไม่ระบุรายละเอียด</t>
  </si>
  <si>
    <t>ปี 2558</t>
  </si>
  <si>
    <t>มะเร็ง</t>
  </si>
  <si>
    <t>ไตวาย</t>
  </si>
  <si>
    <t>ชรา</t>
  </si>
  <si>
    <t>มะเร็งตับ ท่อน้ำดี</t>
  </si>
  <si>
    <t>ปอดติดเชื้อ อักเสบ</t>
  </si>
  <si>
    <t>อุบัติเหตุ</t>
  </si>
  <si>
    <t>หลอดเลือดสมอง</t>
  </si>
  <si>
    <t>หัวใจ</t>
  </si>
  <si>
    <t>ติดเชื้อในกระแสโลหิต</t>
  </si>
  <si>
    <t>ปี 2557</t>
  </si>
  <si>
    <t>ปี 2556</t>
  </si>
  <si>
    <t>โรคหัวใจ และหลอดเลือด</t>
  </si>
  <si>
    <t>มะเร็งตับ</t>
  </si>
  <si>
    <t>ไตวายเรื้อรัง</t>
  </si>
  <si>
    <t>ติดเชื้อในกระแสเลือด</t>
  </si>
  <si>
    <t>เบาหวานมีภาวะแทรกซ้อน</t>
  </si>
  <si>
    <t>เส้นเลือดในสมองตีบ</t>
  </si>
  <si>
    <t>มะเร็งปอด</t>
  </si>
  <si>
    <t>หอบหืด</t>
  </si>
  <si>
    <t>ปี 2555</t>
  </si>
  <si>
    <t>ปี 2554</t>
  </si>
  <si>
    <t>ปี 2553</t>
  </si>
  <si>
    <t>ภาวะขาดสารอาหาร ไม่ระบุรายละเอียด</t>
  </si>
  <si>
    <t>โรงเรียน จำนวนทั้งหมด………………………….แห่ง  อำเภอสำโรง จังหวัดอุบลราชธานี</t>
  </si>
  <si>
    <t>เขตรับผิดชอบ/สถานบริการ</t>
  </si>
  <si>
    <t>ชื่อโรงเรียน</t>
  </si>
  <si>
    <t>จำนวนนักเรียน</t>
  </si>
  <si>
    <t>จำนวนบุคลากร</t>
  </si>
  <si>
    <t>รวมทั้งหมด</t>
  </si>
  <si>
    <t>ครู</t>
  </si>
  <si>
    <t>นักการ</t>
  </si>
  <si>
    <t>อนุบาล1</t>
  </si>
  <si>
    <t>อนุบาล2</t>
  </si>
  <si>
    <t>เตรียมอนุบาล</t>
  </si>
  <si>
    <t>ประถม1</t>
  </si>
  <si>
    <t>ประถม2</t>
  </si>
  <si>
    <t>ประถม3</t>
  </si>
  <si>
    <t>ประถม4</t>
  </si>
  <si>
    <t>ประถม5</t>
  </si>
  <si>
    <t>ประถม6</t>
  </si>
  <si>
    <t>ม.1</t>
  </si>
  <si>
    <t>ม.2</t>
  </si>
  <si>
    <t>ม.3</t>
  </si>
  <si>
    <t>ม.4</t>
  </si>
  <si>
    <t>ม.5</t>
  </si>
  <si>
    <t>ม.6</t>
  </si>
  <si>
    <t>PCU สำโรง</t>
  </si>
  <si>
    <t>สำโรง(คุรุประชาสามัคคี)</t>
  </si>
  <si>
    <t>อนุบาลจิรพัฒน์</t>
  </si>
  <si>
    <t>อนุบาลสำโรง</t>
  </si>
  <si>
    <t>รวม 7 แห่ง</t>
  </si>
  <si>
    <t>รวม 4 แห่ง</t>
  </si>
  <si>
    <t>รวม 5 แห่ง</t>
  </si>
  <si>
    <t>ผำ</t>
  </si>
  <si>
    <t>หนองจิก-นาเรือง</t>
  </si>
  <si>
    <t>โนนสูง-ดอนพิกุล</t>
  </si>
  <si>
    <t>หนองศิลา(พรชุมชนวิทยา)</t>
  </si>
  <si>
    <t>รวม 3 แห่ง</t>
  </si>
  <si>
    <t>หนองมัง-โนนกลาง-ห่องแดง</t>
  </si>
  <si>
    <t>หนองไฮประชานุกูลวิทยา</t>
  </si>
  <si>
    <t>โคกสว่างคุรุราษฎรวิทยา</t>
  </si>
  <si>
    <t>สำโรงวิทยาคาร</t>
  </si>
  <si>
    <t>สว่าง(สว่างวิทยาคาร)</t>
  </si>
  <si>
    <t>หนองผือโปร่งคำ</t>
  </si>
  <si>
    <t>โคกสว่างคุ้มวิทยานุสรณ์</t>
  </si>
  <si>
    <t>รวมทั้งอำเภอ</t>
  </si>
  <si>
    <t>ตามสปสช.</t>
  </si>
  <si>
    <t>รหัส</t>
  </si>
  <si>
    <t>ชื่อสถานพยาบาล</t>
  </si>
  <si>
    <t>บัตรทอง</t>
  </si>
  <si>
    <t>ข้าราชการ</t>
  </si>
  <si>
    <t>พ.ท้องถิ่น</t>
  </si>
  <si>
    <t>ประกันสังคม</t>
  </si>
  <si>
    <t>สิทธิอื่น</t>
  </si>
  <si>
    <t>สิทธิว่าง</t>
  </si>
  <si>
    <t>ปชกทั้งหมด</t>
  </si>
  <si>
    <t>coverage</t>
  </si>
  <si>
    <t>ลักษณะข้อมูล</t>
  </si>
  <si>
    <t>แยกตามเพศ</t>
  </si>
  <si>
    <t>แยกตามลักษณะสถานะของบุคคล</t>
  </si>
  <si>
    <t>- ผู้ที่มีสัญชาติไทย และมีชื่ออยู่ในทะเบียนบ้าน</t>
  </si>
  <si>
    <t>-ผู้ที่ไม่ได้สัญชาติไทย และมีชื่ออยู่ในทะเบียนบ้าน</t>
  </si>
  <si>
    <t> 7</t>
  </si>
  <si>
    <t> 2</t>
  </si>
  <si>
    <t> 9</t>
  </si>
  <si>
    <t>-ผู้ที่มีชื่ออยู่ในทะเบียนบ้านกลาง (ทะเบียนซึ่งผู้อำนวยการทะเบียนกลางกำหนดให้จัดทำขึ้นสำหรับ ลงรายการบุคคลที่ไม่อาจมีชื่อในทะเบียนบ้าน)</t>
  </si>
  <si>
    <t> 188</t>
  </si>
  <si>
    <t>-ผู้ที่อยู่ระหว่างการย้าย (ผู้ที่ย้ายออกแต่ยังไม่ได้ย้ายเข้า)</t>
  </si>
  <si>
    <t>แยกตามช่วงอายุ (ปี) (เฉพาะผู้มีสัญชาติไทย และมีชื่ออยู่ในทะเบียนบ้าน)</t>
  </si>
  <si>
    <t>ปี 2560</t>
  </si>
  <si>
    <t>สมองฝ่อมีเขตรอบ</t>
  </si>
  <si>
    <t>สาเหตุการตายอื่นที่ไม่ชัดเจนและไม่ระบุรายละเอียด</t>
  </si>
  <si>
    <t/>
  </si>
  <si>
    <t>03767</t>
  </si>
  <si>
    <t>สอ.ต.โคกก่อง บ้านโคกก่อง หมู่ที่ 01</t>
  </si>
  <si>
    <t>03769</t>
  </si>
  <si>
    <t>สอ.ต.หนองไฮ บ้านหนองไฮ หมู่ที่ 01</t>
  </si>
  <si>
    <t>03770</t>
  </si>
  <si>
    <t>สอ.ต.ค้อน้อย บ้านโนนสูง หมู่ที่ 05</t>
  </si>
  <si>
    <t>03771</t>
  </si>
  <si>
    <t>สอ.ต.ค้อน้อย บ้านค้อน้อย หมู่ที่ 06</t>
  </si>
  <si>
    <t>03772</t>
  </si>
  <si>
    <t>สอ.ต.โนนกาเล็น ศรีมงคล หมู่ที่ 03</t>
  </si>
  <si>
    <t>03773</t>
  </si>
  <si>
    <t>สอ.ต.โนนกาเล็น บ้านโพนเมือง หมู่ที่ 08</t>
  </si>
  <si>
    <t>03774</t>
  </si>
  <si>
    <t>สอ.ต.โคกสว่าง บ้านโคกสว่าง หมู่ที่ 03</t>
  </si>
  <si>
    <t>03775</t>
  </si>
  <si>
    <t>สอ.ต.โคกสว่าง บ้านสระดอกเกษ หมู่ที่ 07</t>
  </si>
  <si>
    <t>03777</t>
  </si>
  <si>
    <t>สอ.ต.บอน บ้านบอน หมู่ที่ 01</t>
  </si>
  <si>
    <t>03778</t>
  </si>
  <si>
    <t>สอ.ต.ขามป้อม บ้านคำก้าว หมู่ที่ 07</t>
  </si>
  <si>
    <t>14264</t>
  </si>
  <si>
    <t>สอ.ต.โนนกลาง บ้านหนองมัง หมู่ที่ 01</t>
  </si>
  <si>
    <t>14266</t>
  </si>
  <si>
    <t>สอ.ต.โคกก่อง บ้านหนองขาม หมู่ที่ 13</t>
  </si>
  <si>
    <t>10959</t>
  </si>
  <si>
    <t>โซน 1</t>
  </si>
  <si>
    <t>โซน 3</t>
  </si>
  <si>
    <t>โซน 2</t>
  </si>
  <si>
    <t xml:space="preserve"> หลังคาเรือน</t>
  </si>
  <si>
    <t xml:space="preserve"> สำนักสงฆ์</t>
  </si>
  <si>
    <t xml:space="preserve"> โรงเรียนเอกชน</t>
  </si>
  <si>
    <t xml:space="preserve"> ศูนย์พัฒนาเด็กเล็ก</t>
  </si>
  <si>
    <t xml:space="preserve"> อสม. </t>
  </si>
  <si>
    <t xml:space="preserve"> อสค. </t>
  </si>
  <si>
    <t xml:space="preserve"> ประปาหมู่บ้าน</t>
  </si>
  <si>
    <t xml:space="preserve"> ร้านขายยา</t>
  </si>
  <si>
    <t xml:space="preserve"> สถานประกอบการเพื่อสุขภาพ</t>
  </si>
  <si>
    <t xml:space="preserve"> ตลาดแบบมีโครงสร้าง</t>
  </si>
  <si>
    <t xml:space="preserve"> ตลาดแบบไม่มีโครงสร้าง</t>
  </si>
  <si>
    <t xml:space="preserve"> ร้านค้าร้านชำ</t>
  </si>
  <si>
    <t xml:space="preserve"> ร้านอาหาร</t>
  </si>
  <si>
    <t xml:space="preserve"> แผงลอย</t>
  </si>
  <si>
    <t xml:space="preserve"> คลินิก</t>
  </si>
  <si>
    <t xml:space="preserve"> ข้อมูล ADL กลุ่มผู้สูงอายุ</t>
  </si>
  <si>
    <t xml:space="preserve">   ผู้สูงอายุติดสังคม</t>
  </si>
  <si>
    <t xml:space="preserve">   ผู้สูงอายุติดบ้าน</t>
  </si>
  <si>
    <t xml:space="preserve">   ผู้สูงอายุติดเตียง</t>
  </si>
  <si>
    <t xml:space="preserve"> ผู้ป่วย  Palliative Care </t>
  </si>
  <si>
    <t xml:space="preserve">   ระยะคงที่ (stable) มีค่า PPS v2 70 – 100 %</t>
  </si>
  <si>
    <t xml:space="preserve">   ระยะเปลี่ยนผ่าน (transitional) มีค่า PPS v2 40 – 60 %</t>
  </si>
  <si>
    <t xml:space="preserve">   ระยะวาระสุดท้ายของชีวิต (end of life) มีค่า PPS v2 0 – 30 %</t>
  </si>
  <si>
    <t xml:space="preserve"> ข้อมูลผู้พิการ</t>
  </si>
  <si>
    <t xml:space="preserve">   พิการทางการเคลื่อนไหว</t>
  </si>
  <si>
    <t xml:space="preserve">   พิการทางการได้ยิน</t>
  </si>
  <si>
    <t xml:space="preserve">   พิการทางการมองเห็น</t>
  </si>
  <si>
    <t xml:space="preserve">   พิการทางอารมณ์พฤติกรรม</t>
  </si>
  <si>
    <t xml:space="preserve">   พิการทางสติปัญญา</t>
  </si>
  <si>
    <t xml:space="preserve">   พิการทางการเรียนรู้</t>
  </si>
  <si>
    <t xml:space="preserve">   ออทิสติก</t>
  </si>
  <si>
    <t xml:space="preserve">   พิการซ้ำซ้อน</t>
  </si>
  <si>
    <t>ข้อมูลพื้นฐานอำเภอสำโรง   จังหวัดอุบลราชธานี ปีงบประมาณ 2561</t>
  </si>
  <si>
    <t>ตาราง  CovergeUC(KPI) จำแนกรายหน่วยบริการ</t>
  </si>
  <si>
    <t>ข้อมูล เดือนเมษายน61</t>
  </si>
  <si>
    <t>ข้อมูลบุคลากรสำนักงานสาธารณสุขอำเภอสำโรง ปีงบประมาณ 2562</t>
  </si>
  <si>
    <t>ปี 2561</t>
  </si>
  <si>
    <t>โรคเสื่อมของสมองในวัยชรา มิได้จำแนกไว้ที่ใด</t>
  </si>
  <si>
    <t>เบาหวาน</t>
  </si>
  <si>
    <t>วัณโรคปอด ยืนยันโดยไม่ระบุวิธี</t>
  </si>
  <si>
    <t>ชื่อกลุ่ม(298โรค)</t>
  </si>
  <si>
    <t>สาเหตุการป่วยของผู้ป่วยนอก 10 อันดับ รายโรค  ปี 2561</t>
  </si>
  <si>
    <t>สาเหตุการป่วยของผู้ป่วยใน  10 อันดับ รายโรค  ปี 2561</t>
  </si>
  <si>
    <t>แบบรายงานจำนวนนักเรียน ปีการศึกษา 2561</t>
  </si>
  <si>
    <t>54  แห่ง</t>
  </si>
  <si>
    <t>การติดเชื้อของทางเดินหายใจส่วนบนแบบเฉียบพลันอื่น ๆ</t>
  </si>
  <si>
    <t>เนื้อเยื่อผิดปกติ</t>
  </si>
  <si>
    <t>การบาดเจ็บระบุเฉพาะอื่น ๆ , ไม่ระบุเฉพาะและหลายบริเวณในร่างกาย</t>
  </si>
  <si>
    <t>ความดันโลหิตสูงที่ไม่มีสาเหตุนำ</t>
  </si>
  <si>
    <t>โรคอื่น ๆ ของหลอดอาหาร กระเพาะและดูโอเดนัม</t>
  </si>
  <si>
    <t>ความผิดปกติอื่น ๆ ของฟันและโครงสร้าง</t>
  </si>
  <si>
    <t>คออักเสบเฉียบพลันและต่อมทอนซิลอักเสบเฉียบพลัน</t>
  </si>
  <si>
    <t>โรคอื่น ๆ ของผิวหนังและเนื้อเยื่อใต้ผิวหนัง</t>
  </si>
  <si>
    <t>ฟันผุ</t>
  </si>
  <si>
    <t>ปอดบวม</t>
  </si>
  <si>
    <t>โรคหลอดลมอักเสบ ถุงลมโป่งพองและปอดชนิดอุดกั้นแบบเรื้อรังอื่น</t>
  </si>
  <si>
    <t>ภาวะแทรกซ้อนระยะแรกของการบาดเจ็บบางชนิดและภาวะแทรกซ้อนของการรักษาทางศัลยกรรมและอายุรกรรมที่มิได้มีรหัสระบุไว้ที่อื่น</t>
  </si>
  <si>
    <t>โรคอักเสบติดเชื้อของผิวหนังและนื้อเยื่อใต้ผิวหนัง</t>
  </si>
  <si>
    <t>โรคหืด</t>
  </si>
  <si>
    <t>โรคลำไส้อักเสบอื่น ๆ</t>
  </si>
  <si>
    <t>ความผิดปกติของต่อมไร้ท่อ โภชนาการและเมตะบอลิกอื่น ๆ</t>
  </si>
  <si>
    <t>ไข้หวัดใหญ่</t>
  </si>
  <si>
    <t>ข้อมูลภาวะโลหิตจางในเด็กปฐมวัยในศูนย์พัฒนาเด็กเล็ก</t>
  </si>
  <si>
    <t>อำเภอสำโรง  จังหวัดอุบลราชธานี</t>
  </si>
  <si>
    <t>ชื่อศูนย์พัฒนาเด็กเล็ก</t>
  </si>
  <si>
    <t>ตำบล</t>
  </si>
  <si>
    <t>จำนวนเด็กที่อยู่ใน</t>
  </si>
  <si>
    <t>ศูนย์เด็กเล็กทั้งหมด</t>
  </si>
  <si>
    <t>(คน)</t>
  </si>
  <si>
    <t>บ้านหนองเทา</t>
  </si>
  <si>
    <t>รพ.สำโรง</t>
  </si>
  <si>
    <t>บ้านบูรพา</t>
  </si>
  <si>
    <t>บ้านนาเจริญ</t>
  </si>
  <si>
    <t>บ้านบอน</t>
  </si>
  <si>
    <t>บ้านโนนจาน</t>
  </si>
  <si>
    <t>บ้านโนนแคน</t>
  </si>
  <si>
    <t>บ้านโคกก่อง</t>
  </si>
  <si>
    <t>บ้านดอนพิกุลโนนสว่าง</t>
  </si>
  <si>
    <t>บ้านนาเรือง</t>
  </si>
  <si>
    <t>บ้านหนองไฮ</t>
  </si>
  <si>
    <t>บ้านสร้างโหง่น</t>
  </si>
  <si>
    <t>บ้านตลาด</t>
  </si>
  <si>
    <t>บ้านโคกสว่าง</t>
  </si>
  <si>
    <t>บ้านเปือย</t>
  </si>
  <si>
    <t>บ้านทรายทอง</t>
  </si>
  <si>
    <t>บ้านหินแห่</t>
  </si>
  <si>
    <t>บ้านอุบมูง</t>
  </si>
  <si>
    <t>บ้านกระแอก</t>
  </si>
  <si>
    <t>บ้านสระดอกคูณ</t>
  </si>
  <si>
    <t>รวม  19  แห่ง</t>
  </si>
  <si>
    <t xml:space="preserve"> ประชากร</t>
  </si>
  <si>
    <t xml:space="preserve"> วัด(มหานิกาย)</t>
  </si>
  <si>
    <t xml:space="preserve"> วัด(ธรรมยุต)</t>
  </si>
  <si>
    <t xml:space="preserve"> โรงเรียนรัฐ (ประถม)</t>
  </si>
  <si>
    <t xml:space="preserve"> โรงเรียนรัฐ (ขยายโอกาส)</t>
  </si>
  <si>
    <t xml:space="preserve"> โรงเรียนรัฐ (มัธยม)</t>
  </si>
  <si>
    <t xml:space="preserve"> ผู้ดูแล(Caregiver) ที่ผ่านการอบรมแล้ว</t>
  </si>
  <si>
    <t>-</t>
  </si>
  <si>
    <t>1(5)</t>
  </si>
  <si>
    <t>ข้อมูลผู้ป่วยในพระบรมราชานุเคราะห์/พระราชานุเคราะห์ฯ  อำเภอสำโรง  จังหวัดอุบลราชธานี</t>
  </si>
  <si>
    <t>ชื่อ-สกุล</t>
  </si>
  <si>
    <t>ที่อยู่</t>
  </si>
  <si>
    <t>เลขที่บัตรประชาชน</t>
  </si>
  <si>
    <t>หน่วยแพทย์ที่รับไว้</t>
  </si>
  <si>
    <t>รพ.ที่รับการรักษา</t>
  </si>
  <si>
    <t>รพ.ที่ส่งต่อ</t>
  </si>
  <si>
    <t>ผลการรักษา</t>
  </si>
  <si>
    <t>1-3499-01736-74-4</t>
  </si>
  <si>
    <t>พอ.สว</t>
  </si>
  <si>
    <t>cp</t>
  </si>
  <si>
    <t>รพ.สปส</t>
  </si>
  <si>
    <t>ยังรักษาอยู่</t>
  </si>
  <si>
    <t>1-3489-00246-30-1</t>
  </si>
  <si>
    <t>ท่อทางเดินปัสสาวะผิดปกติ</t>
  </si>
  <si>
    <t>รพ.สต.ที่รับผิดชอบ</t>
  </si>
  <si>
    <t>วัน/เดือน/ปีที่รับไว้</t>
  </si>
  <si>
    <t>การวินิจฉัย(ICD 10)</t>
  </si>
  <si>
    <t>104 ม.6 ต.โคกสว่าง</t>
  </si>
  <si>
    <t>111 ม.7 ต.โคกสว่าง</t>
  </si>
  <si>
    <t>บัญชีชื่อวัดและรหัสหนังสือออก</t>
  </si>
  <si>
    <t>ชื่อวัด</t>
  </si>
  <si>
    <t>บ้าน</t>
  </si>
  <si>
    <t>รหัสหนังสือออก</t>
  </si>
  <si>
    <t>อำเภอสำโรง</t>
  </si>
  <si>
    <t>พระครูปภาตจันทคุณ</t>
  </si>
  <si>
    <t>วัดบ้านหว้าน</t>
  </si>
  <si>
    <t>เจ้าคณะอำเภอ</t>
  </si>
  <si>
    <t>สบ ๑๒๐๑ /</t>
  </si>
  <si>
    <t>พระปลัดสุพัฒน์ สุภทฺโท</t>
  </si>
  <si>
    <t>วัดโพนงาม</t>
  </si>
  <si>
    <t>รองเจ้าคณะอำเภอ</t>
  </si>
  <si>
    <t>สบ ๑๒๐๒ /</t>
  </si>
  <si>
    <t>พระมหาสุรสิตร์ ธีรปัญฺโญ</t>
  </si>
  <si>
    <t>วัดหนองไฮ</t>
  </si>
  <si>
    <t>รก.เจ้าคณะตำบล</t>
  </si>
  <si>
    <t>สบ ๑๒๐๓ /</t>
  </si>
  <si>
    <t>วัดโนนยาง</t>
  </si>
  <si>
    <t>บ้านแคน</t>
  </si>
  <si>
    <t>สบ ๑๒๐๓.๑ /</t>
  </si>
  <si>
    <t>วัดโนนสวน</t>
  </si>
  <si>
    <t>บ้านโนนสวน</t>
  </si>
  <si>
    <t>สบ ๑๒๐๓.๒ /</t>
  </si>
  <si>
    <t>บ้านหว้าน</t>
  </si>
  <si>
    <t>สบ ๑๒๐๓.๓ /</t>
  </si>
  <si>
    <t>วัดประสิทธิยาราม</t>
  </si>
  <si>
    <t>บ้านสำโรง</t>
  </si>
  <si>
    <t>สบ ๑๒๐๓.๔ /</t>
  </si>
  <si>
    <t>วัดผับแล้ง</t>
  </si>
  <si>
    <t>บ้านผับแล้ง</t>
  </si>
  <si>
    <t>สบ ๑๒๐๓.๕ /</t>
  </si>
  <si>
    <t>วัดหนองเทา</t>
  </si>
  <si>
    <t>สบ ๑๒๐๓.๖ /</t>
  </si>
  <si>
    <t>วัดหนองสองห้อง</t>
  </si>
  <si>
    <t>บ้านหนองสองห้อง</t>
  </si>
  <si>
    <t>สบ ๑๒๐๓.๗ /</t>
  </si>
  <si>
    <t>ที่พักสงฆ์สีทองวนาราม</t>
  </si>
  <si>
    <t>บ้านโนนยาง</t>
  </si>
  <si>
    <t>พระสมุห์บรรจบ อปฺปกิจโจ</t>
  </si>
  <si>
    <t>วัดบ้านเปือย</t>
  </si>
  <si>
    <t>เจ้าคณะตำบล</t>
  </si>
  <si>
    <t>สบ ๑๒๐๔ /</t>
  </si>
  <si>
    <t>วัดดอนผึ้ง</t>
  </si>
  <si>
    <t>บ้านดอนผึ้ง</t>
  </si>
  <si>
    <t>สบ ๑๒๐๔.๑ /</t>
  </si>
  <si>
    <t>วัดน้ำเที่ยง</t>
  </si>
  <si>
    <t>บ้านหนองผือ</t>
  </si>
  <si>
    <t>สบ ๑๒๐๔.๒ /</t>
  </si>
  <si>
    <t>วัดโนนกาเล็น</t>
  </si>
  <si>
    <t>บ้านโนนกาเล็น</t>
  </si>
  <si>
    <t>สบ ๑๒๐๔.๓ /</t>
  </si>
  <si>
    <t>วัดบ้านบุ่ง</t>
  </si>
  <si>
    <t>บ้านบุ่ง</t>
  </si>
  <si>
    <t>สบ ๑๒๐๔.๔ /</t>
  </si>
  <si>
    <t>สบ ๑๒๐๔.๕ /</t>
  </si>
  <si>
    <t>วัดป่าศรีมงคล</t>
  </si>
  <si>
    <t>สบ ๑๒๐๔.๖ /</t>
  </si>
  <si>
    <t>บ้านโพนงาม</t>
  </si>
  <si>
    <t>สบ ๑๒๐๔.๗ /</t>
  </si>
  <si>
    <t>วันโพนเมือง</t>
  </si>
  <si>
    <t>บ้านโพนเมือง</t>
  </si>
  <si>
    <t>สบ ๑๒๐๔.๘ /</t>
  </si>
  <si>
    <t>วัดสว่างศรีสมบัติ</t>
  </si>
  <si>
    <t>บ้านสว่างศรีสมบัติ</t>
  </si>
  <si>
    <t>สบ ๑๒๐๔.๙ /</t>
  </si>
  <si>
    <t>ที่พักสงฆ์หนองแต้</t>
  </si>
  <si>
    <t>บ้านหนองแต้</t>
  </si>
  <si>
    <t>พระครูวรจินดาภรณ์</t>
  </si>
  <si>
    <t>วัดโคกก่อง</t>
  </si>
  <si>
    <t>สบ ๑๒๐๕ /</t>
  </si>
  <si>
    <t>สบ ๑๒๐๕.๑ /</t>
  </si>
  <si>
    <t>วัดแกนาคำ</t>
  </si>
  <si>
    <t>บ้านแกนาคำ</t>
  </si>
  <si>
    <t>สบ ๑๒๐๕.๒ /</t>
  </si>
  <si>
    <t>วัดโนนสูง</t>
  </si>
  <si>
    <t>บ้านโนนสูง</t>
  </si>
  <si>
    <t>สบ ๑๒๐๕.๓ /</t>
  </si>
  <si>
    <t>วัดบ้านผำ</t>
  </si>
  <si>
    <t>บ้านผำ</t>
  </si>
  <si>
    <t>สบ ๑๒๐๕.๔ /</t>
  </si>
  <si>
    <t>วัดหนองจำนัก</t>
  </si>
  <si>
    <t>บ้านหนองจำนัก</t>
  </si>
  <si>
    <t>สบ ๑๒๐๕.๕ /</t>
  </si>
  <si>
    <t>วัดหนองจิก</t>
  </si>
  <si>
    <t>บ้านหนองจิก</t>
  </si>
  <si>
    <t>สบ ๑๒๐๕.๖ /</t>
  </si>
  <si>
    <t>วัดนาเรือง</t>
  </si>
  <si>
    <t>สบ ๑๒๐๕.๗  /</t>
  </si>
  <si>
    <t>ที่พักสงฆ์สระใหญ่</t>
  </si>
  <si>
    <t>บ้านคำปากั้ง</t>
  </si>
  <si>
    <t>ที่พักสงฆ์โนนสว่าง</t>
  </si>
  <si>
    <t>บ้านโนนสว่าง</t>
  </si>
  <si>
    <t>ตำบลหนองไฮ - โนนกลาง</t>
  </si>
  <si>
    <t>พระครูรัตนสีลคุณ</t>
  </si>
  <si>
    <t>วัดศรีนวล</t>
  </si>
  <si>
    <t>สบ ๑๒๐๖ /</t>
  </si>
  <si>
    <t>วัดโคกสว่าง</t>
  </si>
  <si>
    <t>สบ ๑๒๐๖.๑ /</t>
  </si>
  <si>
    <t>วัดโนนสัง</t>
  </si>
  <si>
    <t>บ้านโนนสัง</t>
  </si>
  <si>
    <t>สบ ๑๒๐๖.๒ /</t>
  </si>
  <si>
    <t>วัดป่าพหิทธานุกร</t>
  </si>
  <si>
    <t>บ้านดอนม่วง</t>
  </si>
  <si>
    <t>สบ ๑๒๐๖.๓ /</t>
  </si>
  <si>
    <t>วัดหนองมัง</t>
  </si>
  <si>
    <t>บ้านหนองมัง</t>
  </si>
  <si>
    <t>สบ ๑๒๐๖.๔ /</t>
  </si>
  <si>
    <t>วัดหนองหิน</t>
  </si>
  <si>
    <t>บ้านหนองหิน</t>
  </si>
  <si>
    <t>สบ ๑๒๐๖.๕ /</t>
  </si>
  <si>
    <t>วัดห่องแดง</t>
  </si>
  <si>
    <t>บ้านห่องแดง</t>
  </si>
  <si>
    <t>สบ ๑๒๐๖.๖ /</t>
  </si>
  <si>
    <t>วัดนาแก</t>
  </si>
  <si>
    <t>บ้านนาแก</t>
  </si>
  <si>
    <t>สบ ๑๒๐๖.๗ /</t>
  </si>
  <si>
    <t>วัดน้ำเกลี้ยง</t>
  </si>
  <si>
    <t>บ้านน้ำเกลี้ยง</t>
  </si>
  <si>
    <t>สบ ๑๒๐๖.๘ /</t>
  </si>
  <si>
    <t>วัดป่ากุดอุดมสมบูรณ์</t>
  </si>
  <si>
    <t>สบ ๑๒๐๖.๙ /</t>
  </si>
  <si>
    <t>วัดป่าสุธรรมาราม</t>
  </si>
  <si>
    <t>สบ ๑๒๐๖.๑๐ /</t>
  </si>
  <si>
    <t>วัดป่าสุภัททเจดีย์</t>
  </si>
  <si>
    <t>สบ ๑๒๐๖.๑๑ /</t>
  </si>
  <si>
    <t>บ้านนานวล</t>
  </si>
  <si>
    <t>สบ ๑๒๐๖.๑๒ /</t>
  </si>
  <si>
    <t>วัดสร้างโหง่น</t>
  </si>
  <si>
    <t>สบ ๑๒๐๖.๑๓ /</t>
  </si>
  <si>
    <t>สบ ๑๒๐๖.๑๔ /</t>
  </si>
  <si>
    <t>ที่พักสงฆ์วัดป่าจิตสว่างธรรม</t>
  </si>
  <si>
    <t>ที่พักสงฆ์วัดป่าสามัคคีธรรม</t>
  </si>
  <si>
    <t>บ้านหนองเหล็ก</t>
  </si>
  <si>
    <t>ที่พักสงฆ์หนองบัว</t>
  </si>
  <si>
    <t>บ้านหนองบัว</t>
  </si>
  <si>
    <t>ที่พักสงฆ์โนนกลาง</t>
  </si>
  <si>
    <t>บ้านโนนกลาง</t>
  </si>
  <si>
    <t>พระครูกมลธรรมโชติ</t>
  </si>
  <si>
    <t>วัดโนนหล่อง</t>
  </si>
  <si>
    <t>สบ ๑๒๐๗ /</t>
  </si>
  <si>
    <t>วัดค้อน้อย</t>
  </si>
  <si>
    <t>บ้านค้อน้อย</t>
  </si>
  <si>
    <t>สบ ๑๒๐๗.๑ /</t>
  </si>
  <si>
    <t>วัดคำสว่าง</t>
  </si>
  <si>
    <t>บ้านคำสว่าง</t>
  </si>
  <si>
    <t>สบ ๑๒๐๗.๒ /</t>
  </si>
  <si>
    <t>วัดทรายทอง</t>
  </si>
  <si>
    <t>สบ ๑๒๐๗.๓ /</t>
  </si>
  <si>
    <t>วัดโนนสูงสุทธาวาส</t>
  </si>
  <si>
    <t>สบ ๑๒๐๗.๔ /</t>
  </si>
  <si>
    <t>บ้านโนนหล่อง</t>
  </si>
  <si>
    <t>สบ ๑๒๐๗.๕ /</t>
  </si>
  <si>
    <t>วัดประชาสามัคคี</t>
  </si>
  <si>
    <t>สบ ๑๒๐๗.๖ /</t>
  </si>
  <si>
    <t>วัดสร้างแก้ว</t>
  </si>
  <si>
    <t>บ้านสร้างแก้ว</t>
  </si>
  <si>
    <t>สบ ๑๒๐๗.๗ /</t>
  </si>
  <si>
    <t>วัดเหล่ากลาง</t>
  </si>
  <si>
    <t>บ้านเหล่ากลาง</t>
  </si>
  <si>
    <t>สบ ๑๒๐๗.๘ /</t>
  </si>
  <si>
    <t>วัดอาเลา</t>
  </si>
  <si>
    <t>บ้านอาเลา</t>
  </si>
  <si>
    <t>สบ ๑๒๐๗.๙ /</t>
  </si>
  <si>
    <t>วัดกระแอกน้อย</t>
  </si>
  <si>
    <t>บ้านกระแอกน้อย</t>
  </si>
  <si>
    <t>สบ ๑๒๐๗.๑๐ /</t>
  </si>
  <si>
    <t>วัดศิลาดล</t>
  </si>
  <si>
    <t>สบ ๑๒๐๗.๑๑ /</t>
  </si>
  <si>
    <t>ที่พักสงฆ์โคกสว่าง</t>
  </si>
  <si>
    <t>ที่พักสงฆ์หนองไฮน้อย</t>
  </si>
  <si>
    <t>บ้านหนองไฮน้อย</t>
  </si>
  <si>
    <t>ตำบลโคกสว่าง - ขามป้อม</t>
  </si>
  <si>
    <t>พระครูนันทนิคมเขต</t>
  </si>
  <si>
    <t>วัดกะแอก</t>
  </si>
  <si>
    <t>สบ ๑๒๐๘ /</t>
  </si>
  <si>
    <t>บ้านกะแอก</t>
  </si>
  <si>
    <t>สบ ๑๒๐๘.๑ /</t>
  </si>
  <si>
    <t>สบ ๑๒๐๘.๒ /</t>
  </si>
  <si>
    <t>วัดบ้านคุ้ม</t>
  </si>
  <si>
    <t>บ้านคุ้ม</t>
  </si>
  <si>
    <t>สบ ๑๒๐๘.๓ /</t>
  </si>
  <si>
    <t>วัดป่าบ้านคุ้ม</t>
  </si>
  <si>
    <t>สบ ๑๒๐๘.๔ /</t>
  </si>
  <si>
    <t>วัดป่ามณีรัตน์</t>
  </si>
  <si>
    <t>สบ ๑๒๐๘.๕ /</t>
  </si>
  <si>
    <t>วัดสระดอกเกษ</t>
  </si>
  <si>
    <t>บ้านสระดอกเกษ</t>
  </si>
  <si>
    <t>สบ ๑๒๐๘.๖ /</t>
  </si>
  <si>
    <t>วัดขามป้อม</t>
  </si>
  <si>
    <t>บ้านขามป้อม</t>
  </si>
  <si>
    <t>สบ ๑๒๐๘.๗ /</t>
  </si>
  <si>
    <t>วัดโนนแคน</t>
  </si>
  <si>
    <t>สบ ๑๒๐๘.๘ /</t>
  </si>
  <si>
    <t>ที่พักสงฆ์สระดอกคูณ</t>
  </si>
  <si>
    <t>ที่พักสงฆ์วัดป่ากะแอก</t>
  </si>
  <si>
    <t>ที่พักสงฆ์นาดี</t>
  </si>
  <si>
    <t>บ้านนาดี</t>
  </si>
  <si>
    <t>ที่พักสงฆ์โนนชาติ</t>
  </si>
  <si>
    <t>บ้านโนนชาติ</t>
  </si>
  <si>
    <t>ที่พักสงฆ์สว่างทรงธรรม</t>
  </si>
  <si>
    <t>บ้านสว่างทรงธรรม</t>
  </si>
  <si>
    <t>ที่พักสงฆ์หนองนกเขียน</t>
  </si>
  <si>
    <t>บ้านหนองนกเขียน</t>
  </si>
  <si>
    <t>ที่พักสงฆ์วัดป่าประชานิมิตร</t>
  </si>
  <si>
    <t>ที่พักสงฆ์นางาม</t>
  </si>
  <si>
    <t>บ้านนางาม</t>
  </si>
  <si>
    <t>พระครูวรกิจพัฒน์</t>
  </si>
  <si>
    <t>วัดค้อบอน</t>
  </si>
  <si>
    <t>สบ ๑๒๐๙ /</t>
  </si>
  <si>
    <t>บ้านค้อบอน</t>
  </si>
  <si>
    <t>สบ ๑๒๐๙.๑ /</t>
  </si>
  <si>
    <t>วัดบ้านบอน</t>
  </si>
  <si>
    <t>สบ ๑๒๐๙.๒ /</t>
  </si>
  <si>
    <t>วัดหนองหัวงัว</t>
  </si>
  <si>
    <t>บ้านหนองหัวงัว</t>
  </si>
  <si>
    <t>สบ ๑๒๐๙.๓ /</t>
  </si>
  <si>
    <t>วัดห่องขอน</t>
  </si>
  <si>
    <t>บ้านห่องขอน</t>
  </si>
  <si>
    <t xml:space="preserve">สบ ๑๒๐๙.๔ / </t>
  </si>
  <si>
    <t>วัดห่องยูง</t>
  </si>
  <si>
    <t>บ้านห่องยูง</t>
  </si>
  <si>
    <t>สบ ๑๒๐๙.๕ /</t>
  </si>
  <si>
    <t>รวม    61    วัด    18    สำนักสงฆ์  รวมทั้งหมด  79</t>
  </si>
  <si>
    <t>http://stat.bora.dopa.go.th</t>
  </si>
  <si>
    <t>รพ.ศรีนครินทร์ จ.ขอนแก่น</t>
  </si>
  <si>
    <t>ด.ญ.ปุณยภาปัดถาพิมพ์</t>
  </si>
  <si>
    <t>สมเด็จพระเทพรัตนราชสุดาสยามบรมราชกุมารี</t>
  </si>
  <si>
    <t>รพศ.สรรพสิทธิประสงค์</t>
  </si>
  <si>
    <t>การเดินและการทรงตัวดีขึ้น</t>
  </si>
  <si>
    <t>1.Spastic Monoplegia
2.Cerebral palsy</t>
  </si>
  <si>
    <t xml:space="preserve">5 ม.4 ต.โคกก่อง </t>
  </si>
  <si>
    <t>1-3422-00148-38-6</t>
  </si>
  <si>
    <t>ด.ช.ดนุพร  ทองอนันต์</t>
  </si>
  <si>
    <t>75 ม.3</t>
  </si>
  <si>
    <t>รพ.ศรีนครินทร์</t>
  </si>
  <si>
    <t>พิการ 3,5</t>
  </si>
  <si>
    <t>1-3422-00141-50-1</t>
  </si>
  <si>
    <t>นางคำภี  มาลีสี</t>
  </si>
  <si>
    <t>3-3415-01253-69-9</t>
  </si>
  <si>
    <t>รพ.ศิริราช</t>
  </si>
  <si>
    <t>เนื้องอกร้ายที่เต้านม และต่อมน้ำเหลืองเฉียบพลันที่แขน</t>
  </si>
  <si>
    <t>รพ. สรรพสิทธิประสงค์</t>
  </si>
  <si>
    <t>อาการทั่วไปปกติดี สามารถใช้ชีวิตประจำวันได้ตามปกติ และไปรับการรักษาตามนัด</t>
  </si>
  <si>
    <t>53 ม.8 ต.โนนกาเล็น</t>
  </si>
  <si>
    <t>พอ.สว.</t>
  </si>
  <si>
    <t>ด.ช.กฤษณะ  ทวีชัย</t>
  </si>
  <si>
    <t>ด.ช.ศุภชัย  บุญสนอง</t>
  </si>
  <si>
    <t xml:space="preserve">http://stat.dopa.go.th/stat/statnew/upstat_age_disp.php </t>
  </si>
  <si>
    <t> 27,251</t>
  </si>
  <si>
    <t> 27,180</t>
  </si>
  <si>
    <t> 54,431</t>
  </si>
  <si>
    <t> 26,985</t>
  </si>
  <si>
    <t> 26,987</t>
  </si>
  <si>
    <t> 53,972</t>
  </si>
  <si>
    <t> 242</t>
  </si>
  <si>
    <t> 430</t>
  </si>
  <si>
    <t> 17</t>
  </si>
  <si>
    <t> 3</t>
  </si>
  <si>
    <t> 20</t>
  </si>
  <si>
    <t>ข้อมูล ณ วันที่ 31 ธันวาคม 2561</t>
  </si>
  <si>
    <t>ช่วงอายุ</t>
  </si>
  <si>
    <t>0-4 ปี</t>
  </si>
  <si>
    <t>5-9 ปี</t>
  </si>
  <si>
    <t>10-14 ปี</t>
  </si>
  <si>
    <t>15-19 ปี</t>
  </si>
  <si>
    <t>20-24 ปี</t>
  </si>
  <si>
    <t>25-29 ปี</t>
  </si>
  <si>
    <t>30-34 ปี</t>
  </si>
  <si>
    <t>35-39 ปี</t>
  </si>
  <si>
    <t>40-44 ปี</t>
  </si>
  <si>
    <t>45-49 ปี</t>
  </si>
  <si>
    <t>50-54 ปี</t>
  </si>
  <si>
    <t>55-59 ปี</t>
  </si>
  <si>
    <t>60-64 ปี</t>
  </si>
  <si>
    <t>65-69 ปี</t>
  </si>
  <si>
    <t>70-74 ปี</t>
  </si>
  <si>
    <t>75-79 ปี</t>
  </si>
  <si>
    <t>80-84 ปี</t>
  </si>
  <si>
    <t>85ปี+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</si>
</sst>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"/>
    <numFmt numFmtId="188" formatCode="_-* #,##0.00_-;\-* #,##0.00_-;_-* &quot;-&quot;??_-;_-@"/>
    <numFmt numFmtId="189" formatCode="_-* #,##0_-;\-* #,##0_-;_-* &quot;-&quot;??_-;_-@_-"/>
  </numFmts>
  <fonts count="49" x14ac:knownFonts="1">
    <font>
      <sz val="11"/>
      <color rgb="FF000000"/>
      <name val="Tahoma"/>
    </font>
    <font>
      <b/>
      <sz val="20"/>
      <name val="TH SarabunPSK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color rgb="FF000000"/>
      <name val="Tahoma"/>
      <family val="2"/>
    </font>
    <font>
      <b/>
      <sz val="18"/>
      <name val="Cordia New"/>
      <family val="2"/>
    </font>
    <font>
      <sz val="18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sz val="20"/>
      <name val="TH SarabunPSK"/>
      <family val="2"/>
    </font>
    <font>
      <sz val="16"/>
      <color rgb="FF000000"/>
      <name val="TH SarabunPSK"/>
      <family val="2"/>
    </font>
    <font>
      <b/>
      <sz val="11"/>
      <color rgb="FF000000"/>
      <name val="Angsana New"/>
      <family val="1"/>
    </font>
    <font>
      <sz val="11"/>
      <color rgb="FF000000"/>
      <name val="Angsana New"/>
      <family val="1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Tahoma"/>
      <family val="2"/>
    </font>
    <font>
      <sz val="11"/>
      <color rgb="FF000000"/>
      <name val="Tahoma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ahoma"/>
      <family val="2"/>
    </font>
    <font>
      <b/>
      <sz val="2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1"/>
      <color rgb="FF000000"/>
      <name val="Tahoma"/>
      <family val="2"/>
    </font>
    <font>
      <b/>
      <sz val="10"/>
      <name val="Arial"/>
      <family val="2"/>
    </font>
    <font>
      <b/>
      <sz val="16"/>
      <color rgb="FF000000"/>
      <name val="TH SarabunPSK"/>
      <family val="2"/>
    </font>
    <font>
      <sz val="10"/>
      <color rgb="FF000000"/>
      <name val="Tahoma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IT๙"/>
      <family val="2"/>
    </font>
    <font>
      <b/>
      <sz val="20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4"/>
      <color rgb="FF00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D6E3BC"/>
        <bgColor rgb="FFD6E3BC"/>
      </patternFill>
    </fill>
    <fill>
      <patternFill patternType="solid">
        <fgColor rgb="FF76923C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EEECE1"/>
        <bgColor rgb="FFEEECE1"/>
      </patternFill>
    </fill>
    <fill>
      <patternFill patternType="solid">
        <fgColor rgb="FFDAEEF3"/>
        <bgColor rgb="FFDAEEF3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8" fillId="0" borderId="27"/>
  </cellStyleXfs>
  <cellXfs count="322">
    <xf numFmtId="0" fontId="0" fillId="0" borderId="0" xfId="0" applyFont="1" applyAlignment="1"/>
    <xf numFmtId="0" fontId="3" fillId="0" borderId="0" xfId="0" applyFont="1" applyAlignment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/>
    <xf numFmtId="0" fontId="3" fillId="3" borderId="14" xfId="0" applyFont="1" applyFill="1" applyBorder="1" applyAlignment="1">
      <alignment horizontal="center" vertical="top"/>
    </xf>
    <xf numFmtId="0" fontId="0" fillId="0" borderId="0" xfId="0" applyFont="1" applyAlignment="1"/>
    <xf numFmtId="0" fontId="4" fillId="4" borderId="14" xfId="0" applyFont="1" applyFill="1" applyBorder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8" borderId="27" xfId="0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8" borderId="27" xfId="0" applyFont="1" applyFill="1" applyBorder="1" applyAlignment="1"/>
    <xf numFmtId="0" fontId="9" fillId="8" borderId="2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8" borderId="26" xfId="0" applyFont="1" applyFill="1" applyBorder="1" applyAlignment="1"/>
    <xf numFmtId="0" fontId="9" fillId="0" borderId="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9" fillId="8" borderId="2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9" fillId="8" borderId="38" xfId="0" applyFont="1" applyFill="1" applyBorder="1" applyAlignment="1">
      <alignment horizontal="center"/>
    </xf>
    <xf numFmtId="0" fontId="9" fillId="8" borderId="39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0" fontId="9" fillId="8" borderId="41" xfId="0" applyFont="1" applyFill="1" applyBorder="1" applyAlignment="1">
      <alignment horizontal="center"/>
    </xf>
    <xf numFmtId="0" fontId="0" fillId="8" borderId="13" xfId="0" applyFont="1" applyFill="1" applyBorder="1" applyAlignment="1"/>
    <xf numFmtId="0" fontId="9" fillId="8" borderId="42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6" borderId="43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187" fontId="12" fillId="0" borderId="8" xfId="0" applyNumberFormat="1" applyFont="1" applyBorder="1" applyAlignment="1">
      <alignment horizontal="center" vertical="center" wrapText="1"/>
    </xf>
    <xf numFmtId="187" fontId="12" fillId="0" borderId="14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88" fontId="12" fillId="0" borderId="45" xfId="0" applyNumberFormat="1" applyFont="1" applyBorder="1" applyAlignment="1">
      <alignment vertical="center" wrapText="1"/>
    </xf>
    <xf numFmtId="188" fontId="12" fillId="0" borderId="55" xfId="0" applyNumberFormat="1" applyFont="1" applyBorder="1" applyAlignment="1">
      <alignment vertical="center" wrapText="1"/>
    </xf>
    <xf numFmtId="0" fontId="12" fillId="0" borderId="52" xfId="0" applyFont="1" applyBorder="1" applyAlignment="1">
      <alignment horizontal="center" vertical="top" wrapText="1"/>
    </xf>
    <xf numFmtId="2" fontId="12" fillId="0" borderId="51" xfId="0" applyNumberFormat="1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188" fontId="12" fillId="0" borderId="50" xfId="0" applyNumberFormat="1" applyFont="1" applyBorder="1" applyAlignment="1">
      <alignment vertical="center" wrapText="1"/>
    </xf>
    <xf numFmtId="0" fontId="12" fillId="0" borderId="50" xfId="0" applyFont="1" applyBorder="1" applyAlignment="1">
      <alignment horizontal="center" vertical="top" wrapText="1"/>
    </xf>
    <xf numFmtId="1" fontId="12" fillId="0" borderId="54" xfId="0" applyNumberFormat="1" applyFont="1" applyBorder="1" applyAlignment="1">
      <alignment horizontal="center" vertical="top" wrapText="1"/>
    </xf>
    <xf numFmtId="2" fontId="0" fillId="0" borderId="0" xfId="0" applyNumberFormat="1" applyFont="1" applyAlignment="1"/>
    <xf numFmtId="2" fontId="15" fillId="0" borderId="53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top"/>
    </xf>
    <xf numFmtId="2" fontId="12" fillId="0" borderId="14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4" xfId="0" applyFont="1" applyBorder="1" applyAlignment="1">
      <alignment vertical="top"/>
    </xf>
    <xf numFmtId="2" fontId="12" fillId="0" borderId="14" xfId="0" applyNumberFormat="1" applyFont="1" applyBorder="1" applyAlignment="1"/>
    <xf numFmtId="0" fontId="12" fillId="0" borderId="14" xfId="0" applyFont="1" applyBorder="1" applyAlignment="1"/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top"/>
    </xf>
    <xf numFmtId="2" fontId="12" fillId="0" borderId="14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7" fillId="0" borderId="0" xfId="0" applyFont="1" applyAlignment="1"/>
    <xf numFmtId="0" fontId="18" fillId="0" borderId="0" xfId="0" applyFont="1" applyAlignment="1"/>
    <xf numFmtId="0" fontId="18" fillId="12" borderId="26" xfId="0" applyFont="1" applyFill="1" applyBorder="1" applyAlignment="1"/>
    <xf numFmtId="0" fontId="0" fillId="0" borderId="0" xfId="0" applyFont="1" applyAlignment="1"/>
    <xf numFmtId="0" fontId="19" fillId="0" borderId="0" xfId="1" applyAlignment="1"/>
    <xf numFmtId="0" fontId="21" fillId="13" borderId="14" xfId="0" applyFont="1" applyFill="1" applyBorder="1" applyAlignment="1">
      <alignment horizontal="right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2" fillId="13" borderId="18" xfId="0" applyFont="1" applyFill="1" applyBorder="1" applyAlignment="1">
      <alignment vertical="center" wrapText="1"/>
    </xf>
    <xf numFmtId="0" fontId="21" fillId="13" borderId="19" xfId="0" applyFont="1" applyFill="1" applyBorder="1" applyAlignment="1">
      <alignment horizontal="right" vertical="center" wrapText="1"/>
    </xf>
    <xf numFmtId="0" fontId="21" fillId="13" borderId="18" xfId="0" applyFont="1" applyFill="1" applyBorder="1" applyAlignment="1">
      <alignment vertical="center" wrapText="1"/>
    </xf>
    <xf numFmtId="0" fontId="21" fillId="13" borderId="20" xfId="0" applyFont="1" applyFill="1" applyBorder="1" applyAlignment="1">
      <alignment vertical="center" wrapText="1"/>
    </xf>
    <xf numFmtId="0" fontId="21" fillId="13" borderId="21" xfId="0" applyFont="1" applyFill="1" applyBorder="1" applyAlignment="1">
      <alignment horizontal="right" vertical="center" wrapText="1"/>
    </xf>
    <xf numFmtId="0" fontId="21" fillId="13" borderId="22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58" xfId="0" applyFont="1" applyBorder="1" applyAlignment="1">
      <alignment vertical="center"/>
    </xf>
    <xf numFmtId="0" fontId="27" fillId="16" borderId="58" xfId="0" applyFont="1" applyFill="1" applyBorder="1"/>
    <xf numFmtId="0" fontId="27" fillId="0" borderId="58" xfId="0" applyFont="1" applyBorder="1"/>
    <xf numFmtId="0" fontId="26" fillId="17" borderId="58" xfId="0" applyFont="1" applyFill="1" applyBorder="1" applyAlignment="1">
      <alignment horizontal="center"/>
    </xf>
    <xf numFmtId="0" fontId="26" fillId="17" borderId="58" xfId="0" applyFont="1" applyFill="1" applyBorder="1"/>
    <xf numFmtId="0" fontId="26" fillId="0" borderId="0" xfId="0" applyFont="1"/>
    <xf numFmtId="0" fontId="29" fillId="0" borderId="58" xfId="3" applyFont="1" applyBorder="1"/>
    <xf numFmtId="0" fontId="26" fillId="18" borderId="58" xfId="0" applyFont="1" applyFill="1" applyBorder="1" applyAlignment="1">
      <alignment horizontal="center"/>
    </xf>
    <xf numFmtId="3" fontId="26" fillId="18" borderId="58" xfId="0" applyNumberFormat="1" applyFont="1" applyFill="1" applyBorder="1" applyAlignment="1">
      <alignment horizontal="center"/>
    </xf>
    <xf numFmtId="3" fontId="27" fillId="0" borderId="58" xfId="0" applyNumberFormat="1" applyFont="1" applyBorder="1" applyAlignment="1">
      <alignment horizontal="center"/>
    </xf>
    <xf numFmtId="0" fontId="32" fillId="0" borderId="0" xfId="0" applyFont="1"/>
    <xf numFmtId="0" fontId="33" fillId="0" borderId="58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/>
    </xf>
    <xf numFmtId="0" fontId="32" fillId="0" borderId="58" xfId="0" applyFont="1" applyBorder="1" applyAlignment="1">
      <alignment horizontal="center" vertical="top" wrapText="1"/>
    </xf>
    <xf numFmtId="0" fontId="32" fillId="0" borderId="58" xfId="0" applyFont="1" applyBorder="1" applyAlignment="1">
      <alignment vertical="top" wrapText="1"/>
    </xf>
    <xf numFmtId="0" fontId="34" fillId="0" borderId="58" xfId="0" applyFont="1" applyBorder="1" applyAlignment="1">
      <alignment horizontal="left" vertical="top"/>
    </xf>
    <xf numFmtId="2" fontId="32" fillId="0" borderId="58" xfId="0" applyNumberFormat="1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58" xfId="0" applyFont="1" applyBorder="1" applyAlignment="1">
      <alignment horizontal="left" vertical="top"/>
    </xf>
    <xf numFmtId="0" fontId="32" fillId="0" borderId="58" xfId="0" applyFont="1" applyBorder="1" applyAlignment="1">
      <alignment vertical="top"/>
    </xf>
    <xf numFmtId="0" fontId="32" fillId="0" borderId="56" xfId="0" applyFont="1" applyBorder="1" applyAlignment="1">
      <alignment horizontal="center" vertical="top" wrapText="1"/>
    </xf>
    <xf numFmtId="0" fontId="32" fillId="0" borderId="69" xfId="0" applyFont="1" applyBorder="1" applyAlignment="1">
      <alignment horizontal="center" vertical="top" wrapText="1"/>
    </xf>
    <xf numFmtId="0" fontId="32" fillId="0" borderId="70" xfId="0" applyFont="1" applyBorder="1" applyAlignment="1">
      <alignment horizontal="center" vertical="top" wrapText="1"/>
    </xf>
    <xf numFmtId="1" fontId="32" fillId="0" borderId="71" xfId="0" applyNumberFormat="1" applyFont="1" applyBorder="1" applyAlignment="1">
      <alignment horizontal="center" vertical="top" wrapText="1"/>
    </xf>
    <xf numFmtId="189" fontId="32" fillId="0" borderId="62" xfId="2" applyNumberFormat="1" applyFont="1" applyBorder="1" applyAlignment="1">
      <alignment horizontal="center" vertical="center" wrapText="1"/>
    </xf>
    <xf numFmtId="189" fontId="32" fillId="0" borderId="58" xfId="2" applyNumberFormat="1" applyFont="1" applyBorder="1" applyAlignment="1">
      <alignment horizontal="center" vertical="center" wrapText="1"/>
    </xf>
    <xf numFmtId="0" fontId="35" fillId="10" borderId="74" xfId="0" applyFont="1" applyFill="1" applyBorder="1" applyAlignment="1">
      <alignment horizontal="center" vertical="top" wrapText="1" readingOrder="1"/>
    </xf>
    <xf numFmtId="0" fontId="6" fillId="11" borderId="75" xfId="0" applyFont="1" applyFill="1" applyBorder="1" applyAlignment="1">
      <alignment horizontal="center" vertical="top" wrapText="1" readingOrder="1"/>
    </xf>
    <xf numFmtId="0" fontId="6" fillId="11" borderId="77" xfId="0" applyFont="1" applyFill="1" applyBorder="1" applyAlignment="1">
      <alignment horizontal="center" vertical="top" wrapText="1" readingOrder="1"/>
    </xf>
    <xf numFmtId="0" fontId="24" fillId="0" borderId="0" xfId="0" applyFont="1" applyAlignment="1"/>
    <xf numFmtId="0" fontId="36" fillId="0" borderId="27" xfId="0" applyFont="1" applyBorder="1" applyAlignment="1"/>
    <xf numFmtId="0" fontId="18" fillId="0" borderId="27" xfId="0" applyFont="1" applyBorder="1" applyAlignment="1"/>
    <xf numFmtId="0" fontId="18" fillId="12" borderId="58" xfId="0" applyFont="1" applyFill="1" applyBorder="1" applyAlignment="1">
      <alignment horizontal="center" shrinkToFit="1"/>
    </xf>
    <xf numFmtId="0" fontId="0" fillId="0" borderId="58" xfId="0" applyFont="1" applyBorder="1" applyAlignment="1"/>
    <xf numFmtId="43" fontId="0" fillId="0" borderId="58" xfId="2" applyFont="1" applyBorder="1" applyAlignment="1"/>
    <xf numFmtId="189" fontId="0" fillId="0" borderId="58" xfId="2" applyNumberFormat="1" applyFont="1" applyBorder="1" applyAlignment="1"/>
    <xf numFmtId="43" fontId="0" fillId="0" borderId="0" xfId="0" applyNumberFormat="1" applyFont="1" applyAlignment="1"/>
    <xf numFmtId="0" fontId="3" fillId="9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left"/>
    </xf>
    <xf numFmtId="0" fontId="30" fillId="20" borderId="58" xfId="0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horizontal="left"/>
    </xf>
    <xf numFmtId="3" fontId="3" fillId="5" borderId="13" xfId="0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0" xfId="0" applyFont="1" applyAlignment="1"/>
    <xf numFmtId="0" fontId="33" fillId="0" borderId="58" xfId="0" applyFont="1" applyBorder="1" applyAlignment="1">
      <alignment horizontal="center" vertical="center" wrapText="1"/>
    </xf>
    <xf numFmtId="189" fontId="34" fillId="0" borderId="58" xfId="2" applyNumberFormat="1" applyFont="1" applyBorder="1" applyAlignment="1">
      <alignment horizontal="center" vertical="top"/>
    </xf>
    <xf numFmtId="189" fontId="32" fillId="0" borderId="58" xfId="2" applyNumberFormat="1" applyFont="1" applyBorder="1" applyAlignment="1">
      <alignment horizontal="center" vertical="top"/>
    </xf>
    <xf numFmtId="189" fontId="0" fillId="11" borderId="58" xfId="2" applyNumberFormat="1" applyFont="1" applyFill="1" applyBorder="1" applyAlignment="1">
      <alignment horizontal="center" vertical="top" wrapText="1" readingOrder="1"/>
    </xf>
    <xf numFmtId="189" fontId="0" fillId="11" borderId="76" xfId="2" applyNumberFormat="1" applyFont="1" applyFill="1" applyBorder="1" applyAlignment="1">
      <alignment horizontal="center" vertical="top" wrapText="1" readingOrder="1"/>
    </xf>
    <xf numFmtId="189" fontId="6" fillId="10" borderId="73" xfId="2" applyNumberFormat="1" applyFont="1" applyFill="1" applyBorder="1" applyAlignment="1">
      <alignment vertical="top" wrapText="1" readingOrder="1"/>
    </xf>
    <xf numFmtId="189" fontId="0" fillId="11" borderId="78" xfId="2" applyNumberFormat="1" applyFont="1" applyFill="1" applyBorder="1" applyAlignment="1">
      <alignment horizontal="center" vertical="top" wrapText="1" readingOrder="1"/>
    </xf>
    <xf numFmtId="189" fontId="0" fillId="11" borderId="79" xfId="2" applyNumberFormat="1" applyFont="1" applyFill="1" applyBorder="1" applyAlignment="1">
      <alignment horizontal="center" vertical="top" wrapText="1" readingOrder="1"/>
    </xf>
    <xf numFmtId="0" fontId="6" fillId="10" borderId="72" xfId="0" applyFont="1" applyFill="1" applyBorder="1" applyAlignment="1">
      <alignment horizontal="center" vertical="top" wrapText="1" readingOrder="1"/>
    </xf>
    <xf numFmtId="0" fontId="6" fillId="10" borderId="73" xfId="0" applyFont="1" applyFill="1" applyBorder="1" applyAlignment="1">
      <alignment horizontal="center" vertical="top" wrapText="1" readingOrder="1"/>
    </xf>
    <xf numFmtId="0" fontId="35" fillId="10" borderId="73" xfId="0" applyFont="1" applyFill="1" applyBorder="1" applyAlignment="1">
      <alignment horizontal="center" vertical="top" wrapText="1" readingOrder="1"/>
    </xf>
    <xf numFmtId="0" fontId="27" fillId="0" borderId="58" xfId="0" applyFont="1" applyBorder="1" applyAlignment="1">
      <alignment horizontal="center"/>
    </xf>
    <xf numFmtId="2" fontId="32" fillId="0" borderId="0" xfId="0" applyNumberFormat="1" applyFont="1" applyAlignment="1">
      <alignment vertical="top"/>
    </xf>
    <xf numFmtId="2" fontId="38" fillId="0" borderId="0" xfId="0" applyNumberFormat="1" applyFont="1" applyAlignment="1"/>
    <xf numFmtId="0" fontId="27" fillId="21" borderId="58" xfId="0" applyFont="1" applyFill="1" applyBorder="1" applyAlignment="1">
      <alignment horizontal="center"/>
    </xf>
    <xf numFmtId="0" fontId="27" fillId="21" borderId="58" xfId="0" applyFont="1" applyFill="1" applyBorder="1"/>
    <xf numFmtId="0" fontId="27" fillId="21" borderId="0" xfId="0" applyFont="1" applyFill="1"/>
    <xf numFmtId="0" fontId="20" fillId="11" borderId="58" xfId="0" applyFont="1" applyFill="1" applyBorder="1" applyAlignment="1">
      <alignment horizontal="left" vertical="top" wrapText="1" readingOrder="1"/>
    </xf>
    <xf numFmtId="0" fontId="20" fillId="11" borderId="78" xfId="0" applyFont="1" applyFill="1" applyBorder="1" applyAlignment="1">
      <alignment horizontal="left" vertical="top" wrapText="1" readingOrder="1"/>
    </xf>
    <xf numFmtId="0" fontId="0" fillId="0" borderId="0" xfId="0"/>
    <xf numFmtId="0" fontId="40" fillId="0" borderId="59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58" xfId="0" applyFont="1" applyBorder="1"/>
    <xf numFmtId="0" fontId="41" fillId="0" borderId="58" xfId="0" applyFont="1" applyBorder="1"/>
    <xf numFmtId="0" fontId="41" fillId="0" borderId="58" xfId="0" applyFont="1" applyBorder="1" applyAlignment="1">
      <alignment horizontal="center"/>
    </xf>
    <xf numFmtId="0" fontId="43" fillId="0" borderId="0" xfId="0" applyFont="1"/>
    <xf numFmtId="0" fontId="16" fillId="18" borderId="58" xfId="0" applyFont="1" applyFill="1" applyBorder="1" applyAlignment="1">
      <alignment vertical="center" wrapText="1" readingOrder="1"/>
    </xf>
    <xf numFmtId="0" fontId="16" fillId="18" borderId="58" xfId="0" applyFont="1" applyFill="1" applyBorder="1" applyAlignment="1">
      <alignment horizontal="center" vertical="center" wrapText="1" readingOrder="1"/>
    </xf>
    <xf numFmtId="0" fontId="16" fillId="22" borderId="58" xfId="0" applyFont="1" applyFill="1" applyBorder="1" applyAlignment="1">
      <alignment horizontal="left" vertical="center" wrapText="1" readingOrder="1"/>
    </xf>
    <xf numFmtId="0" fontId="16" fillId="22" borderId="58" xfId="0" applyFont="1" applyFill="1" applyBorder="1" applyAlignment="1">
      <alignment horizontal="center" wrapText="1" readingOrder="1"/>
    </xf>
    <xf numFmtId="0" fontId="16" fillId="22" borderId="58" xfId="0" applyFont="1" applyFill="1" applyBorder="1" applyAlignment="1">
      <alignment horizontal="center" vertical="center" wrapText="1" readingOrder="1"/>
    </xf>
    <xf numFmtId="0" fontId="16" fillId="19" borderId="58" xfId="0" applyFont="1" applyFill="1" applyBorder="1" applyAlignment="1">
      <alignment horizontal="center"/>
    </xf>
    <xf numFmtId="0" fontId="16" fillId="19" borderId="58" xfId="0" applyFont="1" applyFill="1" applyBorder="1" applyAlignment="1">
      <alignment horizontal="center" vertical="top"/>
    </xf>
    <xf numFmtId="0" fontId="16" fillId="22" borderId="58" xfId="0" applyFont="1" applyFill="1" applyBorder="1" applyAlignment="1">
      <alignment horizontal="left" vertical="top" wrapText="1" readingOrder="1"/>
    </xf>
    <xf numFmtId="0" fontId="16" fillId="22" borderId="58" xfId="0" applyFont="1" applyFill="1" applyBorder="1" applyAlignment="1">
      <alignment horizontal="center" vertical="top" wrapText="1" readingOrder="1"/>
    </xf>
    <xf numFmtId="0" fontId="45" fillId="23" borderId="58" xfId="0" applyFont="1" applyFill="1" applyBorder="1" applyAlignment="1">
      <alignment horizontal="center"/>
    </xf>
    <xf numFmtId="0" fontId="46" fillId="23" borderId="58" xfId="0" applyFont="1" applyFill="1" applyBorder="1" applyAlignment="1">
      <alignment horizontal="center"/>
    </xf>
    <xf numFmtId="0" fontId="47" fillId="0" borderId="58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1" fontId="47" fillId="0" borderId="58" xfId="0" applyNumberFormat="1" applyFont="1" applyBorder="1" applyAlignment="1">
      <alignment horizontal="center" vertical="center"/>
    </xf>
    <xf numFmtId="1" fontId="32" fillId="0" borderId="58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left" vertical="center"/>
    </xf>
    <xf numFmtId="1" fontId="32" fillId="0" borderId="58" xfId="0" applyNumberFormat="1" applyFont="1" applyBorder="1" applyAlignment="1">
      <alignment horizontal="center"/>
    </xf>
    <xf numFmtId="0" fontId="32" fillId="0" borderId="58" xfId="0" applyFont="1" applyBorder="1"/>
    <xf numFmtId="0" fontId="32" fillId="0" borderId="58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4" xfId="1" applyBorder="1" applyAlignment="1">
      <alignment horizontal="left"/>
    </xf>
    <xf numFmtId="0" fontId="0" fillId="0" borderId="0" xfId="0" applyFont="1" applyAlignment="1"/>
    <xf numFmtId="0" fontId="48" fillId="22" borderId="58" xfId="0" applyFont="1" applyFill="1" applyBorder="1" applyAlignment="1">
      <alignment horizontal="left" vertical="top" wrapText="1" readingOrder="1"/>
    </xf>
    <xf numFmtId="0" fontId="16" fillId="22" borderId="58" xfId="0" quotePrefix="1" applyFont="1" applyFill="1" applyBorder="1" applyAlignment="1">
      <alignment horizontal="center" vertical="top" wrapText="1" readingOrder="1"/>
    </xf>
    <xf numFmtId="15" fontId="16" fillId="22" borderId="58" xfId="0" applyNumberFormat="1" applyFont="1" applyFill="1" applyBorder="1" applyAlignment="1">
      <alignment horizontal="center" vertical="top" wrapText="1" readingOrder="1"/>
    </xf>
    <xf numFmtId="0" fontId="22" fillId="13" borderId="14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3" fontId="21" fillId="13" borderId="14" xfId="0" applyNumberFormat="1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 wrapText="1"/>
    </xf>
    <xf numFmtId="0" fontId="22" fillId="15" borderId="17" xfId="0" applyFont="1" applyFill="1" applyBorder="1" applyAlignment="1">
      <alignment horizontal="center" vertical="center" wrapText="1"/>
    </xf>
    <xf numFmtId="0" fontId="22" fillId="13" borderId="18" xfId="0" applyFont="1" applyFill="1" applyBorder="1" applyAlignment="1">
      <alignment horizontal="center" vertical="center" wrapText="1"/>
    </xf>
    <xf numFmtId="0" fontId="21" fillId="13" borderId="19" xfId="0" applyFont="1" applyFill="1" applyBorder="1" applyAlignment="1">
      <alignment horizontal="center" vertical="center" wrapText="1"/>
    </xf>
    <xf numFmtId="0" fontId="22" fillId="13" borderId="20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center" vertical="center" wrapText="1"/>
    </xf>
    <xf numFmtId="0" fontId="22" fillId="13" borderId="21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1" fillId="13" borderId="37" xfId="0" applyFont="1" applyFill="1" applyBorder="1" applyAlignment="1">
      <alignment vertical="center" wrapText="1"/>
    </xf>
    <xf numFmtId="0" fontId="21" fillId="13" borderId="41" xfId="0" applyFont="1" applyFill="1" applyBorder="1" applyAlignment="1">
      <alignment vertical="center" wrapText="1"/>
    </xf>
    <xf numFmtId="0" fontId="21" fillId="13" borderId="29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6" borderId="23" xfId="0" applyFont="1" applyFill="1" applyBorder="1" applyAlignment="1">
      <alignment horizontal="center"/>
    </xf>
    <xf numFmtId="0" fontId="2" fillId="0" borderId="24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5" fillId="2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2" xfId="0" applyFont="1" applyBorder="1"/>
    <xf numFmtId="0" fontId="4" fillId="2" borderId="2" xfId="0" applyFont="1" applyFill="1" applyBorder="1" applyAlignment="1">
      <alignment horizontal="center" vertical="center"/>
    </xf>
    <xf numFmtId="0" fontId="30" fillId="20" borderId="59" xfId="0" applyFont="1" applyFill="1" applyBorder="1" applyAlignment="1">
      <alignment horizontal="center" vertical="center"/>
    </xf>
    <xf numFmtId="0" fontId="30" fillId="20" borderId="63" xfId="0" applyFont="1" applyFill="1" applyBorder="1" applyAlignment="1">
      <alignment horizontal="center" vertical="center"/>
    </xf>
    <xf numFmtId="0" fontId="30" fillId="20" borderId="6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7" fillId="19" borderId="60" xfId="0" applyFont="1" applyFill="1" applyBorder="1" applyAlignment="1">
      <alignment horizontal="center"/>
    </xf>
    <xf numFmtId="0" fontId="37" fillId="19" borderId="61" xfId="0" applyFont="1" applyFill="1" applyBorder="1" applyAlignment="1">
      <alignment horizontal="center"/>
    </xf>
    <xf numFmtId="0" fontId="37" fillId="19" borderId="62" xfId="0" applyFont="1" applyFill="1" applyBorder="1" applyAlignment="1">
      <alignment horizontal="center"/>
    </xf>
    <xf numFmtId="0" fontId="4" fillId="20" borderId="59" xfId="0" applyFont="1" applyFill="1" applyBorder="1" applyAlignment="1">
      <alignment horizontal="center" vertical="center"/>
    </xf>
    <xf numFmtId="0" fontId="4" fillId="20" borderId="63" xfId="0" applyFont="1" applyFill="1" applyBorder="1" applyAlignment="1">
      <alignment horizontal="center" vertical="center"/>
    </xf>
    <xf numFmtId="0" fontId="4" fillId="20" borderId="68" xfId="0" applyFont="1" applyFill="1" applyBorder="1" applyAlignment="1">
      <alignment horizontal="center" vertical="center"/>
    </xf>
    <xf numFmtId="0" fontId="4" fillId="20" borderId="59" xfId="0" applyFont="1" applyFill="1" applyBorder="1" applyAlignment="1">
      <alignment horizontal="center" vertical="center" wrapText="1"/>
    </xf>
    <xf numFmtId="0" fontId="4" fillId="20" borderId="63" xfId="0" applyFont="1" applyFill="1" applyBorder="1" applyAlignment="1">
      <alignment horizontal="center" vertical="center" wrapText="1"/>
    </xf>
    <xf numFmtId="0" fontId="4" fillId="20" borderId="68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60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57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6" fillId="18" borderId="60" xfId="0" applyFont="1" applyFill="1" applyBorder="1" applyAlignment="1">
      <alignment horizontal="center"/>
    </xf>
    <xf numFmtId="0" fontId="26" fillId="18" borderId="61" xfId="0" applyFont="1" applyFill="1" applyBorder="1" applyAlignment="1">
      <alignment horizontal="center"/>
    </xf>
    <xf numFmtId="0" fontId="26" fillId="18" borderId="62" xfId="0" applyFont="1" applyFill="1" applyBorder="1" applyAlignment="1">
      <alignment horizontal="center"/>
    </xf>
    <xf numFmtId="0" fontId="27" fillId="0" borderId="5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0" fontId="2" fillId="0" borderId="48" xfId="0" applyFont="1" applyBorder="1"/>
    <xf numFmtId="0" fontId="12" fillId="0" borderId="45" xfId="0" applyFont="1" applyBorder="1" applyAlignment="1">
      <alignment horizontal="center" vertical="center" wrapText="1"/>
    </xf>
    <xf numFmtId="0" fontId="2" fillId="0" borderId="49" xfId="0" applyFont="1" applyBorder="1"/>
    <xf numFmtId="0" fontId="2" fillId="0" borderId="5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3" fillId="24" borderId="58" xfId="0" applyFont="1" applyFill="1" applyBorder="1" applyAlignment="1">
      <alignment horizontal="center"/>
    </xf>
    <xf numFmtId="1" fontId="33" fillId="24" borderId="5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4" fillId="18" borderId="58" xfId="0" applyFont="1" applyFill="1" applyBorder="1" applyAlignment="1">
      <alignment horizontal="center"/>
    </xf>
    <xf numFmtId="0" fontId="33" fillId="24" borderId="58" xfId="0" applyFont="1" applyFill="1" applyBorder="1" applyAlignment="1">
      <alignment horizontal="center" vertical="center"/>
    </xf>
    <xf numFmtId="1" fontId="33" fillId="24" borderId="60" xfId="0" applyNumberFormat="1" applyFont="1" applyFill="1" applyBorder="1" applyAlignment="1">
      <alignment horizontal="center" vertical="center"/>
    </xf>
    <xf numFmtId="1" fontId="33" fillId="24" borderId="61" xfId="0" applyNumberFormat="1" applyFont="1" applyFill="1" applyBorder="1" applyAlignment="1">
      <alignment horizontal="center" vertical="center"/>
    </xf>
    <xf numFmtId="1" fontId="33" fillId="24" borderId="62" xfId="0" applyNumberFormat="1" applyFont="1" applyFill="1" applyBorder="1" applyAlignment="1">
      <alignment horizontal="center" vertical="center"/>
    </xf>
    <xf numFmtId="0" fontId="21" fillId="15" borderId="58" xfId="0" applyFont="1" applyFill="1" applyBorder="1" applyAlignment="1">
      <alignment horizontal="center" vertical="center" wrapText="1"/>
    </xf>
    <xf numFmtId="0" fontId="22" fillId="15" borderId="58" xfId="0" applyFont="1" applyFill="1" applyBorder="1" applyAlignment="1">
      <alignment horizontal="center" vertical="center" wrapText="1"/>
    </xf>
    <xf numFmtId="0" fontId="22" fillId="13" borderId="58" xfId="0" applyFont="1" applyFill="1" applyBorder="1" applyAlignment="1">
      <alignment horizontal="center" vertical="center" wrapText="1"/>
    </xf>
    <xf numFmtId="189" fontId="0" fillId="0" borderId="58" xfId="0" applyNumberFormat="1" applyFont="1" applyBorder="1" applyAlignment="1"/>
  </cellXfs>
  <cellStyles count="4">
    <cellStyle name="Comma" xfId="2" builtinId="3"/>
    <cellStyle name="Hyperlink" xfId="1" builtinId="8"/>
    <cellStyle name="Normal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อัตรา!$K$46</c:f>
              <c:strCache>
                <c:ptCount val="1"/>
                <c:pt idx="0">
                  <c:v>อัตราเกิด</c:v>
                </c:pt>
              </c:strCache>
            </c:strRef>
          </c:tx>
          <c:spPr>
            <a:ln w="19050" cmpd="sng">
              <a:solidFill>
                <a:srgbClr val="666699"/>
              </a:solidFill>
            </a:ln>
          </c:spPr>
          <c:marker>
            <c:symbol val="none"/>
          </c:marker>
          <c:cat>
            <c:numRef>
              <c:f>อัตรา!$L$45:$T$45</c:f>
              <c:numCache>
                <c:formatCode>General</c:formatCod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อัตรา!$L$46:$T$46</c:f>
              <c:numCache>
                <c:formatCode>0.00</c:formatCode>
                <c:ptCount val="9"/>
                <c:pt idx="0">
                  <c:v>9.9600000000000009</c:v>
                </c:pt>
                <c:pt idx="1">
                  <c:v>8.4499999999999993</c:v>
                </c:pt>
                <c:pt idx="2">
                  <c:v>8.17</c:v>
                </c:pt>
                <c:pt idx="3">
                  <c:v>7.17</c:v>
                </c:pt>
                <c:pt idx="4">
                  <c:v>6.5021921676450916</c:v>
                </c:pt>
                <c:pt idx="5">
                  <c:v>7.1545077105575334</c:v>
                </c:pt>
                <c:pt idx="6">
                  <c:v>7.1579419515203622</c:v>
                </c:pt>
                <c:pt idx="7">
                  <c:v>6.9793565733016596</c:v>
                </c:pt>
                <c:pt idx="8">
                  <c:v>6.6515971244348924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อัตรา!$K$47</c:f>
              <c:strCache>
                <c:ptCount val="1"/>
                <c:pt idx="0">
                  <c:v>อัตราตาย</c:v>
                </c:pt>
              </c:strCache>
            </c:strRef>
          </c:tx>
          <c:spPr>
            <a:ln w="19050" cmpd="sng">
              <a:solidFill>
                <a:srgbClr val="993366"/>
              </a:solidFill>
            </a:ln>
          </c:spPr>
          <c:marker>
            <c:symbol val="none"/>
          </c:marker>
          <c:cat>
            <c:numRef>
              <c:f>อัตรา!$L$45:$T$45</c:f>
              <c:numCache>
                <c:formatCode>General</c:formatCod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อัตรา!$L$47:$T$47</c:f>
              <c:numCache>
                <c:formatCode>0.00</c:formatCode>
                <c:ptCount val="9"/>
                <c:pt idx="0">
                  <c:v>3.92</c:v>
                </c:pt>
                <c:pt idx="1">
                  <c:v>4.07</c:v>
                </c:pt>
                <c:pt idx="2">
                  <c:v>4.01</c:v>
                </c:pt>
                <c:pt idx="3">
                  <c:v>4.1900000000000004</c:v>
                </c:pt>
                <c:pt idx="4">
                  <c:v>5.5547298803596643</c:v>
                </c:pt>
                <c:pt idx="5">
                  <c:v>5.2268683274021353</c:v>
                </c:pt>
                <c:pt idx="6">
                  <c:v>5.5132973255835687</c:v>
                </c:pt>
                <c:pt idx="7">
                  <c:v>4.4748908900060771</c:v>
                </c:pt>
                <c:pt idx="8">
                  <c:v>4.4652782924479357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65856"/>
        <c:axId val="51888128"/>
      </c:lineChart>
      <c:catAx>
        <c:axId val="518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/>
            </a:pPr>
            <a:endParaRPr lang="th-TH"/>
          </a:p>
        </c:txPr>
        <c:crossAx val="51888128"/>
        <c:crosses val="autoZero"/>
        <c:auto val="1"/>
        <c:lblAlgn val="ctr"/>
        <c:lblOffset val="100"/>
        <c:noMultiLvlLbl val="1"/>
      </c:catAx>
      <c:valAx>
        <c:axId val="51888128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0.00" sourceLinked="1"/>
        <c:majorTickMark val="none"/>
        <c:minorTickMark val="none"/>
        <c:tickLblPos val="nextTo"/>
        <c:txPr>
          <a:bodyPr/>
          <a:lstStyle/>
          <a:p>
            <a:pPr lvl="0">
              <a:defRPr b="0"/>
            </a:pPr>
            <a:endParaRPr lang="th-TH"/>
          </a:p>
        </c:txPr>
        <c:crossAx val="5186585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อัตรา!$K$51</c:f>
              <c:strCache>
                <c:ptCount val="1"/>
                <c:pt idx="0">
                  <c:v>อัตราเพิ่ม</c:v>
                </c:pt>
              </c:strCache>
            </c:strRef>
          </c:tx>
          <c:spPr>
            <a:ln w="19050" cmpd="sng">
              <a:solidFill>
                <a:srgbClr val="666699"/>
              </a:solidFill>
            </a:ln>
          </c:spPr>
          <c:cat>
            <c:numRef>
              <c:f>อัตรา!$L$50:$T$50</c:f>
              <c:numCache>
                <c:formatCode>General</c:formatCod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อัตรา!$L$51:$T$51</c:f>
              <c:numCache>
                <c:formatCode>0.00</c:formatCode>
                <c:ptCount val="9"/>
                <c:pt idx="0">
                  <c:v>0.63362751753790447</c:v>
                </c:pt>
                <c:pt idx="1">
                  <c:v>0.46447519966769257</c:v>
                </c:pt>
                <c:pt idx="2">
                  <c:v>0.43379856657864951</c:v>
                </c:pt>
                <c:pt idx="3">
                  <c:v>0.39212025021006447</c:v>
                </c:pt>
                <c:pt idx="4">
                  <c:v>9.474622872854277E-2</c:v>
                </c:pt>
                <c:pt idx="5">
                  <c:v>0.19276393831553976</c:v>
                </c:pt>
                <c:pt idx="6">
                  <c:v>0.16446446259367933</c:v>
                </c:pt>
                <c:pt idx="7">
                  <c:v>0.25044656832955819</c:v>
                </c:pt>
                <c:pt idx="8">
                  <c:v>0.21863188319869564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576448"/>
        <c:axId val="159577984"/>
      </c:lineChart>
      <c:catAx>
        <c:axId val="1595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/>
            </a:pPr>
            <a:endParaRPr lang="th-TH"/>
          </a:p>
        </c:txPr>
        <c:crossAx val="159577984"/>
        <c:crosses val="autoZero"/>
        <c:auto val="1"/>
        <c:lblAlgn val="ctr"/>
        <c:lblOffset val="100"/>
        <c:noMultiLvlLbl val="1"/>
      </c:catAx>
      <c:valAx>
        <c:axId val="159577984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0.00" sourceLinked="1"/>
        <c:majorTickMark val="none"/>
        <c:minorTickMark val="none"/>
        <c:tickLblPos val="nextTo"/>
        <c:txPr>
          <a:bodyPr/>
          <a:lstStyle/>
          <a:p>
            <a:pPr lvl="0">
              <a:defRPr b="0"/>
            </a:pPr>
            <a:endParaRPr lang="th-TH"/>
          </a:p>
        </c:txPr>
        <c:crossAx val="15957644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ข้อมูลสิทธิการรักษา</a:t>
            </a:r>
          </a:p>
        </c:rich>
      </c:tx>
      <c:layout>
        <c:manualLayout>
          <c:xMode val="edge"/>
          <c:yMode val="edge"/>
          <c:x val="0.18718744531933509"/>
          <c:y val="4.629629629629629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1348643919510061"/>
                  <c:y val="-0.21397929425488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CovergeUC!$H$23:$H$27</c:f>
              <c:strCache>
                <c:ptCount val="5"/>
                <c:pt idx="0">
                  <c:v>บัตรทอง</c:v>
                </c:pt>
                <c:pt idx="1">
                  <c:v>ประกันสังคม</c:v>
                </c:pt>
                <c:pt idx="2">
                  <c:v>ข้าราชการ</c:v>
                </c:pt>
                <c:pt idx="3">
                  <c:v>พ.ท้องถิ่น</c:v>
                </c:pt>
                <c:pt idx="4">
                  <c:v>สิทธิอื่น</c:v>
                </c:pt>
              </c:strCache>
            </c:strRef>
          </c:cat>
          <c:val>
            <c:numRef>
              <c:f>CovergeUC!$I$23:$I$27</c:f>
              <c:numCache>
                <c:formatCode>_(* #,##0.00_);_(* \(#,##0.00\);_(* "-"??_);_(@_)</c:formatCode>
                <c:ptCount val="5"/>
                <c:pt idx="0" formatCode="0.00">
                  <c:v>77.410504805873003</c:v>
                </c:pt>
                <c:pt idx="1">
                  <c:v>18.498826912888823</c:v>
                </c:pt>
                <c:pt idx="2">
                  <c:v>3.1124649965942632</c:v>
                </c:pt>
                <c:pt idx="3">
                  <c:v>0.87603118141224545</c:v>
                </c:pt>
                <c:pt idx="4">
                  <c:v>0.10217210323166578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CovergeUC!$H$23:$H$27</c:f>
              <c:strCache>
                <c:ptCount val="5"/>
                <c:pt idx="0">
                  <c:v>บัตรทอง</c:v>
                </c:pt>
                <c:pt idx="1">
                  <c:v>ประกันสังคม</c:v>
                </c:pt>
                <c:pt idx="2">
                  <c:v>ข้าราชการ</c:v>
                </c:pt>
                <c:pt idx="3">
                  <c:v>พ.ท้องถิ่น</c:v>
                </c:pt>
                <c:pt idx="4">
                  <c:v>สิทธิอื่น</c:v>
                </c:pt>
              </c:strCache>
            </c:strRef>
          </c:cat>
          <c:val>
            <c:numRef>
              <c:f>CovergeUC!$J$23:$J$27</c:f>
              <c:numCache>
                <c:formatCode>_(* #,##0.00_);_(* \(#,##0.00\);_(* "-"??_);_(@_)</c:formatCode>
                <c:ptCount val="5"/>
                <c:pt idx="0" formatCode="0.00">
                  <c:v>77.410504805873003</c:v>
                </c:pt>
                <c:pt idx="1">
                  <c:v>18.498826912888823</c:v>
                </c:pt>
                <c:pt idx="2">
                  <c:v>3.1124649965942632</c:v>
                </c:pt>
                <c:pt idx="3">
                  <c:v>0.87603118141224545</c:v>
                </c:pt>
                <c:pt idx="4">
                  <c:v>0.10217210323166578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0</xdr:row>
      <xdr:rowOff>114300</xdr:rowOff>
    </xdr:from>
    <xdr:to>
      <xdr:col>20</xdr:col>
      <xdr:colOff>133350</xdr:colOff>
      <xdr:row>13</xdr:row>
      <xdr:rowOff>114300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438150</xdr:colOff>
      <xdr:row>15</xdr:row>
      <xdr:rowOff>9525</xdr:rowOff>
    </xdr:from>
    <xdr:to>
      <xdr:col>20</xdr:col>
      <xdr:colOff>123825</xdr:colOff>
      <xdr:row>33</xdr:row>
      <xdr:rowOff>9525</xdr:rowOff>
    </xdr:to>
    <xdr:graphicFrame macro="">
      <xdr:nvGraphicFramePr>
        <xdr:cNvPr id="3" name="Chart 2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18</xdr:row>
      <xdr:rowOff>38100</xdr:rowOff>
    </xdr:from>
    <xdr:to>
      <xdr:col>5</xdr:col>
      <xdr:colOff>495300</xdr:colOff>
      <xdr:row>35</xdr:row>
      <xdr:rowOff>123825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.dopa.go.th/stat/statnew/upstat_age_disp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at.bora.dopa.g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7"/>
  <sheetViews>
    <sheetView tabSelected="1" workbookViewId="0">
      <selection activeCell="R17" sqref="R17"/>
    </sheetView>
  </sheetViews>
  <sheetFormatPr defaultColWidth="12.625" defaultRowHeight="15" customHeight="1" x14ac:dyDescent="0.2"/>
  <cols>
    <col min="1" max="1" width="46.25" customWidth="1"/>
    <col min="2" max="9" width="9.625" customWidth="1"/>
    <col min="10" max="10" width="8" customWidth="1"/>
    <col min="11" max="11" width="12.75" customWidth="1"/>
    <col min="12" max="14" width="9.75" customWidth="1"/>
    <col min="15" max="26" width="8" customWidth="1"/>
  </cols>
  <sheetData>
    <row r="1" spans="1:14" ht="14.25" customHeight="1" x14ac:dyDescent="0.2">
      <c r="A1" s="113" t="s">
        <v>789</v>
      </c>
      <c r="B1" s="7"/>
      <c r="C1" s="7"/>
      <c r="D1" s="7"/>
      <c r="E1" s="7"/>
    </row>
    <row r="2" spans="1:14" ht="14.25" customHeight="1" thickBot="1" x14ac:dyDescent="0.25">
      <c r="A2" t="s">
        <v>801</v>
      </c>
      <c r="B2" s="7"/>
      <c r="C2" s="7"/>
      <c r="D2" s="7"/>
      <c r="E2" s="7"/>
    </row>
    <row r="3" spans="1:14" ht="14.25" customHeight="1" x14ac:dyDescent="0.2">
      <c r="A3" s="115" t="s">
        <v>379</v>
      </c>
      <c r="B3" s="116" t="s">
        <v>33</v>
      </c>
      <c r="C3" s="116" t="s">
        <v>34</v>
      </c>
      <c r="D3" s="117" t="s">
        <v>13</v>
      </c>
    </row>
    <row r="4" spans="1:14" ht="14.25" customHeight="1" x14ac:dyDescent="0.2">
      <c r="A4" s="118" t="s">
        <v>380</v>
      </c>
      <c r="B4" s="114" t="s">
        <v>790</v>
      </c>
      <c r="C4" s="114" t="s">
        <v>791</v>
      </c>
      <c r="D4" s="119" t="s">
        <v>792</v>
      </c>
    </row>
    <row r="5" spans="1:14" ht="14.25" customHeight="1" x14ac:dyDescent="0.2">
      <c r="A5" s="118" t="s">
        <v>381</v>
      </c>
      <c r="B5" s="238"/>
      <c r="C5" s="239"/>
      <c r="D5" s="240"/>
    </row>
    <row r="6" spans="1:14" ht="14.25" customHeight="1" x14ac:dyDescent="0.2">
      <c r="A6" s="120" t="s">
        <v>382</v>
      </c>
      <c r="B6" s="114" t="s">
        <v>793</v>
      </c>
      <c r="C6" s="114" t="s">
        <v>794</v>
      </c>
      <c r="D6" s="119" t="s">
        <v>795</v>
      </c>
    </row>
    <row r="7" spans="1:14" ht="14.25" customHeight="1" x14ac:dyDescent="0.2">
      <c r="A7" s="120" t="s">
        <v>383</v>
      </c>
      <c r="B7" s="114" t="s">
        <v>384</v>
      </c>
      <c r="C7" s="114" t="s">
        <v>385</v>
      </c>
      <c r="D7" s="119" t="s">
        <v>386</v>
      </c>
    </row>
    <row r="8" spans="1:14" ht="14.25" customHeight="1" x14ac:dyDescent="0.2">
      <c r="A8" s="120" t="s">
        <v>387</v>
      </c>
      <c r="B8" s="114" t="s">
        <v>796</v>
      </c>
      <c r="C8" s="114" t="s">
        <v>388</v>
      </c>
      <c r="D8" s="119" t="s">
        <v>797</v>
      </c>
    </row>
    <row r="9" spans="1:14" ht="14.25" customHeight="1" thickBot="1" x14ac:dyDescent="0.25">
      <c r="A9" s="121" t="s">
        <v>389</v>
      </c>
      <c r="B9" s="122" t="s">
        <v>798</v>
      </c>
      <c r="C9" s="122" t="s">
        <v>799</v>
      </c>
      <c r="D9" s="123" t="s">
        <v>800</v>
      </c>
    </row>
    <row r="10" spans="1:14" ht="14.25" customHeight="1" x14ac:dyDescent="0.2"/>
    <row r="11" spans="1:14" ht="14.25" customHeight="1" x14ac:dyDescent="0.2">
      <c r="A11" s="124" t="s">
        <v>390</v>
      </c>
    </row>
    <row r="12" spans="1:14" ht="14.25" customHeight="1" thickBot="1" x14ac:dyDescent="0.25"/>
    <row r="13" spans="1:14" ht="14.25" customHeight="1" x14ac:dyDescent="0.2">
      <c r="A13" s="229" t="s">
        <v>32</v>
      </c>
      <c r="B13" s="125" t="s">
        <v>33</v>
      </c>
      <c r="C13" s="125" t="s">
        <v>34</v>
      </c>
      <c r="D13" s="125" t="s">
        <v>13</v>
      </c>
      <c r="E13" s="230" t="s">
        <v>32</v>
      </c>
      <c r="F13" s="125" t="s">
        <v>33</v>
      </c>
      <c r="G13" s="125" t="s">
        <v>34</v>
      </c>
      <c r="H13" s="231" t="s">
        <v>13</v>
      </c>
      <c r="K13" s="318" t="s">
        <v>802</v>
      </c>
      <c r="L13" s="319" t="s">
        <v>33</v>
      </c>
      <c r="M13" s="319" t="s">
        <v>34</v>
      </c>
      <c r="N13" s="319" t="s">
        <v>13</v>
      </c>
    </row>
    <row r="14" spans="1:14" ht="14.25" customHeight="1" x14ac:dyDescent="0.2">
      <c r="A14" s="232" t="s">
        <v>35</v>
      </c>
      <c r="B14" s="227">
        <v>272</v>
      </c>
      <c r="C14" s="227">
        <v>263</v>
      </c>
      <c r="D14" s="227">
        <v>535</v>
      </c>
      <c r="E14" s="226" t="s">
        <v>36</v>
      </c>
      <c r="F14" s="227">
        <v>245</v>
      </c>
      <c r="G14" s="227">
        <v>264</v>
      </c>
      <c r="H14" s="233">
        <v>509</v>
      </c>
      <c r="K14" s="320" t="s">
        <v>803</v>
      </c>
      <c r="L14" s="162">
        <f>SUM(B14,B15,B16,F14,F15)</f>
        <v>1399</v>
      </c>
      <c r="M14" s="162">
        <f>SUM(C14,C15,C16,G14,G15)</f>
        <v>1376</v>
      </c>
      <c r="N14" s="321">
        <f>SUM(L14:M14)</f>
        <v>2775</v>
      </c>
    </row>
    <row r="15" spans="1:14" ht="14.25" customHeight="1" x14ac:dyDescent="0.2">
      <c r="A15" s="232" t="s">
        <v>37</v>
      </c>
      <c r="B15" s="227">
        <v>283</v>
      </c>
      <c r="C15" s="227">
        <v>243</v>
      </c>
      <c r="D15" s="227">
        <v>526</v>
      </c>
      <c r="E15" s="226" t="s">
        <v>38</v>
      </c>
      <c r="F15" s="227">
        <v>271</v>
      </c>
      <c r="G15" s="227">
        <v>292</v>
      </c>
      <c r="H15" s="233">
        <v>563</v>
      </c>
      <c r="K15" s="320" t="s">
        <v>804</v>
      </c>
      <c r="L15" s="162">
        <f>SUM(B18,B17,F16,F17,F18)</f>
        <v>1666</v>
      </c>
      <c r="M15" s="162">
        <f>SUM(G16,G17,G18,C18,C17)</f>
        <v>1592</v>
      </c>
      <c r="N15" s="321">
        <f t="shared" ref="N15:N31" si="0">SUM(L15:M15)</f>
        <v>3258</v>
      </c>
    </row>
    <row r="16" spans="1:14" ht="14.25" customHeight="1" x14ac:dyDescent="0.2">
      <c r="A16" s="232" t="s">
        <v>39</v>
      </c>
      <c r="B16" s="227">
        <v>328</v>
      </c>
      <c r="C16" s="227">
        <v>314</v>
      </c>
      <c r="D16" s="227">
        <v>642</v>
      </c>
      <c r="E16" s="226" t="s">
        <v>40</v>
      </c>
      <c r="F16" s="227">
        <v>305</v>
      </c>
      <c r="G16" s="227">
        <v>293</v>
      </c>
      <c r="H16" s="233">
        <v>598</v>
      </c>
      <c r="K16" s="320" t="s">
        <v>805</v>
      </c>
      <c r="L16" s="162">
        <f>SUM(B19,B20,B21,F19,F20)</f>
        <v>1779</v>
      </c>
      <c r="M16" s="162">
        <f>SUM(G19,G20,C19,C20,C21)</f>
        <v>1701</v>
      </c>
      <c r="N16" s="321">
        <f t="shared" si="0"/>
        <v>3480</v>
      </c>
    </row>
    <row r="17" spans="1:14" ht="14.25" customHeight="1" x14ac:dyDescent="0.2">
      <c r="A17" s="232" t="s">
        <v>41</v>
      </c>
      <c r="B17" s="227">
        <v>322</v>
      </c>
      <c r="C17" s="227">
        <v>327</v>
      </c>
      <c r="D17" s="227">
        <v>649</v>
      </c>
      <c r="E17" s="226" t="s">
        <v>42</v>
      </c>
      <c r="F17" s="227">
        <v>330</v>
      </c>
      <c r="G17" s="227">
        <v>345</v>
      </c>
      <c r="H17" s="233">
        <v>675</v>
      </c>
      <c r="K17" s="320" t="s">
        <v>806</v>
      </c>
      <c r="L17" s="162">
        <f>SUM(B22,B23,F23,F22,F21)</f>
        <v>1963</v>
      </c>
      <c r="M17" s="162">
        <f>SUM(G21,G22,G23,C23,C22)</f>
        <v>1904</v>
      </c>
      <c r="N17" s="321">
        <f t="shared" si="0"/>
        <v>3867</v>
      </c>
    </row>
    <row r="18" spans="1:14" ht="14.25" customHeight="1" x14ac:dyDescent="0.2">
      <c r="A18" s="232" t="s">
        <v>43</v>
      </c>
      <c r="B18" s="227">
        <v>360</v>
      </c>
      <c r="C18" s="227">
        <v>290</v>
      </c>
      <c r="D18" s="227">
        <v>650</v>
      </c>
      <c r="E18" s="226" t="s">
        <v>44</v>
      </c>
      <c r="F18" s="227">
        <v>349</v>
      </c>
      <c r="G18" s="227">
        <v>337</v>
      </c>
      <c r="H18" s="233">
        <v>686</v>
      </c>
      <c r="K18" s="320" t="s">
        <v>807</v>
      </c>
      <c r="L18" s="162">
        <f>SUM(B24,B25,B26,F24,F25)</f>
        <v>2010</v>
      </c>
      <c r="M18" s="162">
        <f>SUM(C24,C25,C26,G24,G25)</f>
        <v>2071</v>
      </c>
      <c r="N18" s="321">
        <f t="shared" si="0"/>
        <v>4081</v>
      </c>
    </row>
    <row r="19" spans="1:14" ht="14.25" customHeight="1" x14ac:dyDescent="0.2">
      <c r="A19" s="232" t="s">
        <v>45</v>
      </c>
      <c r="B19" s="227">
        <v>349</v>
      </c>
      <c r="C19" s="227">
        <v>328</v>
      </c>
      <c r="D19" s="227">
        <v>677</v>
      </c>
      <c r="E19" s="226" t="s">
        <v>46</v>
      </c>
      <c r="F19" s="227">
        <v>368</v>
      </c>
      <c r="G19" s="227">
        <v>348</v>
      </c>
      <c r="H19" s="233">
        <v>716</v>
      </c>
      <c r="K19" s="320" t="s">
        <v>808</v>
      </c>
      <c r="L19" s="162">
        <f>SUM(B27,B28,F26,F27,F28)</f>
        <v>2097</v>
      </c>
      <c r="M19" s="162">
        <f>SUM(C27,C28,G26,G27,G28)</f>
        <v>1998</v>
      </c>
      <c r="N19" s="321">
        <f t="shared" si="0"/>
        <v>4095</v>
      </c>
    </row>
    <row r="20" spans="1:14" ht="14.25" customHeight="1" x14ac:dyDescent="0.2">
      <c r="A20" s="232" t="s">
        <v>47</v>
      </c>
      <c r="B20" s="227">
        <v>351</v>
      </c>
      <c r="C20" s="227">
        <v>346</v>
      </c>
      <c r="D20" s="227">
        <v>697</v>
      </c>
      <c r="E20" s="226" t="s">
        <v>48</v>
      </c>
      <c r="F20" s="227">
        <v>346</v>
      </c>
      <c r="G20" s="227">
        <v>332</v>
      </c>
      <c r="H20" s="233">
        <v>678</v>
      </c>
      <c r="K20" s="320" t="s">
        <v>809</v>
      </c>
      <c r="L20" s="162">
        <f>SUM(B29,B30,B31,F29,F30)</f>
        <v>1970</v>
      </c>
      <c r="M20" s="162">
        <f>SUM(C29,C30,C31,G29,G30)</f>
        <v>1855</v>
      </c>
      <c r="N20" s="321">
        <f t="shared" si="0"/>
        <v>3825</v>
      </c>
    </row>
    <row r="21" spans="1:14" ht="14.25" customHeight="1" x14ac:dyDescent="0.2">
      <c r="A21" s="232" t="s">
        <v>49</v>
      </c>
      <c r="B21" s="227">
        <v>365</v>
      </c>
      <c r="C21" s="227">
        <v>347</v>
      </c>
      <c r="D21" s="227">
        <v>712</v>
      </c>
      <c r="E21" s="226" t="s">
        <v>50</v>
      </c>
      <c r="F21" s="227">
        <v>397</v>
      </c>
      <c r="G21" s="227">
        <v>363</v>
      </c>
      <c r="H21" s="233">
        <v>760</v>
      </c>
      <c r="K21" s="320" t="s">
        <v>810</v>
      </c>
      <c r="L21" s="162">
        <f>SUM(F31,F32,F33,B33,B32,7)</f>
        <v>2223</v>
      </c>
      <c r="M21" s="162">
        <f>SUM(G31,G32,G33,C33,C32)</f>
        <v>2087</v>
      </c>
      <c r="N21" s="321">
        <f t="shared" si="0"/>
        <v>4310</v>
      </c>
    </row>
    <row r="22" spans="1:14" ht="14.25" customHeight="1" x14ac:dyDescent="0.2">
      <c r="A22" s="232" t="s">
        <v>51</v>
      </c>
      <c r="B22" s="227">
        <v>388</v>
      </c>
      <c r="C22" s="227">
        <v>382</v>
      </c>
      <c r="D22" s="227">
        <v>770</v>
      </c>
      <c r="E22" s="226" t="s">
        <v>52</v>
      </c>
      <c r="F22" s="227">
        <v>390</v>
      </c>
      <c r="G22" s="227">
        <v>383</v>
      </c>
      <c r="H22" s="233">
        <v>773</v>
      </c>
      <c r="K22" s="320" t="s">
        <v>811</v>
      </c>
      <c r="L22" s="162">
        <f>SUM(C34,C35,C36,F34,F35)</f>
        <v>2432</v>
      </c>
      <c r="M22" s="162">
        <f>SUM(C34,C35,C36,G34,G35)</f>
        <v>2370</v>
      </c>
      <c r="N22" s="321">
        <f t="shared" si="0"/>
        <v>4802</v>
      </c>
    </row>
    <row r="23" spans="1:14" ht="14.25" customHeight="1" x14ac:dyDescent="0.2">
      <c r="A23" s="232" t="s">
        <v>53</v>
      </c>
      <c r="B23" s="227">
        <v>375</v>
      </c>
      <c r="C23" s="227">
        <v>354</v>
      </c>
      <c r="D23" s="227">
        <v>729</v>
      </c>
      <c r="E23" s="226" t="s">
        <v>54</v>
      </c>
      <c r="F23" s="227">
        <v>413</v>
      </c>
      <c r="G23" s="227">
        <v>422</v>
      </c>
      <c r="H23" s="233">
        <v>835</v>
      </c>
      <c r="K23" s="320" t="s">
        <v>812</v>
      </c>
      <c r="L23" s="162">
        <f>SUM(F36,F37,F38,B38,B37)</f>
        <v>2319</v>
      </c>
      <c r="M23" s="162">
        <f>SUM(G36,G37,G38,C38,C37)</f>
        <v>2208</v>
      </c>
      <c r="N23" s="321">
        <f t="shared" si="0"/>
        <v>4527</v>
      </c>
    </row>
    <row r="24" spans="1:14" ht="14.25" customHeight="1" x14ac:dyDescent="0.2">
      <c r="A24" s="232" t="s">
        <v>55</v>
      </c>
      <c r="B24" s="227">
        <v>406</v>
      </c>
      <c r="C24" s="227">
        <v>413</v>
      </c>
      <c r="D24" s="227">
        <v>819</v>
      </c>
      <c r="E24" s="226" t="s">
        <v>56</v>
      </c>
      <c r="F24" s="227">
        <v>376</v>
      </c>
      <c r="G24" s="227">
        <v>375</v>
      </c>
      <c r="H24" s="233">
        <v>751</v>
      </c>
      <c r="K24" s="320" t="s">
        <v>813</v>
      </c>
      <c r="L24" s="162">
        <f>SUM(B39,B40,B41,F39,F40)</f>
        <v>2193</v>
      </c>
      <c r="M24" s="162">
        <f>SUM(C39,C40,C41,G39,G40)</f>
        <v>2067</v>
      </c>
      <c r="N24" s="321">
        <f t="shared" si="0"/>
        <v>4260</v>
      </c>
    </row>
    <row r="25" spans="1:14" ht="14.25" customHeight="1" x14ac:dyDescent="0.2">
      <c r="A25" s="232" t="s">
        <v>57</v>
      </c>
      <c r="B25" s="227">
        <v>380</v>
      </c>
      <c r="C25" s="227">
        <v>442</v>
      </c>
      <c r="D25" s="227">
        <v>822</v>
      </c>
      <c r="E25" s="226" t="s">
        <v>58</v>
      </c>
      <c r="F25" s="227">
        <v>409</v>
      </c>
      <c r="G25" s="227">
        <v>400</v>
      </c>
      <c r="H25" s="233">
        <v>809</v>
      </c>
      <c r="K25" s="320" t="s">
        <v>814</v>
      </c>
      <c r="L25" s="162">
        <f>SUM(B42,B43,F41,F42,F43)</f>
        <v>1574</v>
      </c>
      <c r="M25" s="162">
        <f>SUM(C42,C43,G43,G42,G41)</f>
        <v>1578</v>
      </c>
      <c r="N25" s="321">
        <f t="shared" si="0"/>
        <v>3152</v>
      </c>
    </row>
    <row r="26" spans="1:14" ht="14.25" customHeight="1" x14ac:dyDescent="0.2">
      <c r="A26" s="232" t="s">
        <v>59</v>
      </c>
      <c r="B26" s="227">
        <v>439</v>
      </c>
      <c r="C26" s="227">
        <v>441</v>
      </c>
      <c r="D26" s="227">
        <v>880</v>
      </c>
      <c r="E26" s="226" t="s">
        <v>60</v>
      </c>
      <c r="F26" s="227">
        <v>465</v>
      </c>
      <c r="G26" s="227">
        <v>414</v>
      </c>
      <c r="H26" s="233">
        <v>879</v>
      </c>
      <c r="K26" s="320" t="s">
        <v>815</v>
      </c>
      <c r="L26" s="162">
        <f>SUM(F44,F45,B44,B45,B46)</f>
        <v>1189</v>
      </c>
      <c r="M26" s="162">
        <f>SUM(C44,C45,C46,G45,G44)</f>
        <v>1263</v>
      </c>
      <c r="N26" s="321">
        <f t="shared" si="0"/>
        <v>2452</v>
      </c>
    </row>
    <row r="27" spans="1:14" ht="14.25" customHeight="1" x14ac:dyDescent="0.2">
      <c r="A27" s="232" t="s">
        <v>61</v>
      </c>
      <c r="B27" s="227">
        <v>425</v>
      </c>
      <c r="C27" s="227">
        <v>414</v>
      </c>
      <c r="D27" s="227">
        <v>839</v>
      </c>
      <c r="E27" s="226" t="s">
        <v>62</v>
      </c>
      <c r="F27" s="227">
        <v>403</v>
      </c>
      <c r="G27" s="227">
        <v>391</v>
      </c>
      <c r="H27" s="233">
        <v>794</v>
      </c>
      <c r="K27" s="320" t="s">
        <v>816</v>
      </c>
      <c r="L27" s="162">
        <f>SUM(B47,B48,F46,F47,F48)</f>
        <v>920</v>
      </c>
      <c r="M27" s="162">
        <f>SUM(C47,C48,G46,G47,G48)</f>
        <v>1102</v>
      </c>
      <c r="N27" s="321">
        <f t="shared" si="0"/>
        <v>2022</v>
      </c>
    </row>
    <row r="28" spans="1:14" ht="14.25" customHeight="1" x14ac:dyDescent="0.2">
      <c r="A28" s="232" t="s">
        <v>63</v>
      </c>
      <c r="B28" s="227">
        <v>395</v>
      </c>
      <c r="C28" s="227">
        <v>386</v>
      </c>
      <c r="D28" s="227">
        <v>781</v>
      </c>
      <c r="E28" s="226" t="s">
        <v>64</v>
      </c>
      <c r="F28" s="227">
        <v>409</v>
      </c>
      <c r="G28" s="227">
        <v>393</v>
      </c>
      <c r="H28" s="233">
        <v>802</v>
      </c>
      <c r="K28" s="320" t="s">
        <v>817</v>
      </c>
      <c r="L28" s="162">
        <f>SUM(B49,B50,B51,F49,F50)</f>
        <v>562</v>
      </c>
      <c r="M28" s="162">
        <f>SUM(C49,C50,C51,G49,G50)</f>
        <v>708</v>
      </c>
      <c r="N28" s="321">
        <f t="shared" si="0"/>
        <v>1270</v>
      </c>
    </row>
    <row r="29" spans="1:14" ht="14.25" customHeight="1" x14ac:dyDescent="0.2">
      <c r="A29" s="232" t="s">
        <v>65</v>
      </c>
      <c r="B29" s="227">
        <v>395</v>
      </c>
      <c r="C29" s="227">
        <v>369</v>
      </c>
      <c r="D29" s="227">
        <v>764</v>
      </c>
      <c r="E29" s="226" t="s">
        <v>66</v>
      </c>
      <c r="F29" s="227">
        <v>378</v>
      </c>
      <c r="G29" s="227">
        <v>352</v>
      </c>
      <c r="H29" s="233">
        <v>730</v>
      </c>
      <c r="K29" s="320" t="s">
        <v>818</v>
      </c>
      <c r="L29" s="162">
        <f>SUM(B52,B53,F51,F52,F53)</f>
        <v>390</v>
      </c>
      <c r="M29" s="162">
        <f>SUM(C52,C53,G51,G52,G53)</f>
        <v>514</v>
      </c>
      <c r="N29" s="321">
        <f t="shared" si="0"/>
        <v>904</v>
      </c>
    </row>
    <row r="30" spans="1:14" ht="14.25" customHeight="1" x14ac:dyDescent="0.2">
      <c r="A30" s="232" t="s">
        <v>67</v>
      </c>
      <c r="B30" s="227">
        <v>382</v>
      </c>
      <c r="C30" s="227">
        <v>340</v>
      </c>
      <c r="D30" s="227">
        <v>722</v>
      </c>
      <c r="E30" s="226" t="s">
        <v>68</v>
      </c>
      <c r="F30" s="227">
        <v>415</v>
      </c>
      <c r="G30" s="227">
        <v>427</v>
      </c>
      <c r="H30" s="233">
        <v>842</v>
      </c>
      <c r="K30" s="320" t="s">
        <v>819</v>
      </c>
      <c r="L30" s="162">
        <f>SUM(B54,B55,B56,F54,F55)</f>
        <v>180</v>
      </c>
      <c r="M30" s="162">
        <f>SUM(G54,G55,C54,C55,C56)</f>
        <v>339</v>
      </c>
      <c r="N30" s="321">
        <f t="shared" si="0"/>
        <v>519</v>
      </c>
    </row>
    <row r="31" spans="1:14" ht="14.25" customHeight="1" x14ac:dyDescent="0.2">
      <c r="A31" s="232" t="s">
        <v>69</v>
      </c>
      <c r="B31" s="227">
        <v>400</v>
      </c>
      <c r="C31" s="227">
        <v>367</v>
      </c>
      <c r="D31" s="227">
        <v>767</v>
      </c>
      <c r="E31" s="226" t="s">
        <v>70</v>
      </c>
      <c r="F31" s="227">
        <v>435</v>
      </c>
      <c r="G31" s="227">
        <v>414</v>
      </c>
      <c r="H31" s="233">
        <v>849</v>
      </c>
      <c r="K31" s="320" t="s">
        <v>820</v>
      </c>
      <c r="L31" s="162">
        <f>SUM(B57,B58,B59,B60,B61,B62,B63,B64,F56,F57,F58,F59,F60,F61,F62,F63,F64)</f>
        <v>119</v>
      </c>
      <c r="M31" s="162">
        <f>SUM(C57,C58,C59,C60,C61,C62,G56,G57,G58,G59,G60,G61,G62,G63,G64)</f>
        <v>254</v>
      </c>
      <c r="N31" s="321">
        <f t="shared" si="0"/>
        <v>373</v>
      </c>
    </row>
    <row r="32" spans="1:14" ht="14.25" customHeight="1" x14ac:dyDescent="0.2">
      <c r="A32" s="232" t="s">
        <v>71</v>
      </c>
      <c r="B32" s="227">
        <v>423</v>
      </c>
      <c r="C32" s="227">
        <v>425</v>
      </c>
      <c r="D32" s="227">
        <v>848</v>
      </c>
      <c r="E32" s="226" t="s">
        <v>72</v>
      </c>
      <c r="F32" s="227">
        <v>436</v>
      </c>
      <c r="G32" s="227">
        <v>406</v>
      </c>
      <c r="H32" s="233">
        <v>842</v>
      </c>
      <c r="K32" s="320" t="s">
        <v>13</v>
      </c>
      <c r="L32" s="162">
        <f>SUM(L14:L31)</f>
        <v>26985</v>
      </c>
      <c r="M32" s="162">
        <f>SUM(M14:M31)</f>
        <v>26987</v>
      </c>
      <c r="N32" s="321">
        <f>SUM(L32:M32)</f>
        <v>53972</v>
      </c>
    </row>
    <row r="33" spans="1:8" ht="14.25" customHeight="1" x14ac:dyDescent="0.2">
      <c r="A33" s="232" t="s">
        <v>73</v>
      </c>
      <c r="B33" s="227">
        <v>457</v>
      </c>
      <c r="C33" s="227">
        <v>396</v>
      </c>
      <c r="D33" s="227">
        <v>853</v>
      </c>
      <c r="E33" s="226" t="s">
        <v>74</v>
      </c>
      <c r="F33" s="227">
        <v>465</v>
      </c>
      <c r="G33" s="227">
        <v>446</v>
      </c>
      <c r="H33" s="233">
        <v>911</v>
      </c>
    </row>
    <row r="34" spans="1:8" ht="14.25" customHeight="1" x14ac:dyDescent="0.2">
      <c r="A34" s="232" t="s">
        <v>75</v>
      </c>
      <c r="B34" s="227">
        <v>447</v>
      </c>
      <c r="C34" s="227">
        <v>431</v>
      </c>
      <c r="D34" s="227">
        <v>878</v>
      </c>
      <c r="E34" s="226" t="s">
        <v>76</v>
      </c>
      <c r="F34" s="227">
        <v>479</v>
      </c>
      <c r="G34" s="227">
        <v>462</v>
      </c>
      <c r="H34" s="233">
        <v>941</v>
      </c>
    </row>
    <row r="35" spans="1:8" ht="14.25" customHeight="1" x14ac:dyDescent="0.2">
      <c r="A35" s="232" t="s">
        <v>77</v>
      </c>
      <c r="B35" s="227">
        <v>474</v>
      </c>
      <c r="C35" s="227">
        <v>477</v>
      </c>
      <c r="D35" s="227">
        <v>951</v>
      </c>
      <c r="E35" s="226" t="s">
        <v>78</v>
      </c>
      <c r="F35" s="227">
        <v>504</v>
      </c>
      <c r="G35" s="227">
        <v>459</v>
      </c>
      <c r="H35" s="233">
        <v>963</v>
      </c>
    </row>
    <row r="36" spans="1:8" ht="14.25" customHeight="1" x14ac:dyDescent="0.2">
      <c r="A36" s="232" t="s">
        <v>79</v>
      </c>
      <c r="B36" s="227">
        <v>535</v>
      </c>
      <c r="C36" s="227">
        <v>541</v>
      </c>
      <c r="D36" s="228">
        <v>1076</v>
      </c>
      <c r="E36" s="226" t="s">
        <v>80</v>
      </c>
      <c r="F36" s="227">
        <v>433</v>
      </c>
      <c r="G36" s="227">
        <v>413</v>
      </c>
      <c r="H36" s="233">
        <v>846</v>
      </c>
    </row>
    <row r="37" spans="1:8" ht="14.25" customHeight="1" x14ac:dyDescent="0.2">
      <c r="A37" s="232" t="s">
        <v>81</v>
      </c>
      <c r="B37" s="227">
        <v>491</v>
      </c>
      <c r="C37" s="227">
        <v>420</v>
      </c>
      <c r="D37" s="227">
        <v>911</v>
      </c>
      <c r="E37" s="226" t="s">
        <v>82</v>
      </c>
      <c r="F37" s="227">
        <v>468</v>
      </c>
      <c r="G37" s="227">
        <v>441</v>
      </c>
      <c r="H37" s="233">
        <v>909</v>
      </c>
    </row>
    <row r="38" spans="1:8" ht="14.25" customHeight="1" x14ac:dyDescent="0.2">
      <c r="A38" s="232" t="s">
        <v>83</v>
      </c>
      <c r="B38" s="227">
        <v>477</v>
      </c>
      <c r="C38" s="227">
        <v>473</v>
      </c>
      <c r="D38" s="227">
        <v>950</v>
      </c>
      <c r="E38" s="226" t="s">
        <v>84</v>
      </c>
      <c r="F38" s="227">
        <v>450</v>
      </c>
      <c r="G38" s="227">
        <v>461</v>
      </c>
      <c r="H38" s="233">
        <v>911</v>
      </c>
    </row>
    <row r="39" spans="1:8" ht="14.25" customHeight="1" x14ac:dyDescent="0.2">
      <c r="A39" s="232" t="s">
        <v>85</v>
      </c>
      <c r="B39" s="227">
        <v>514</v>
      </c>
      <c r="C39" s="227">
        <v>466</v>
      </c>
      <c r="D39" s="227">
        <v>980</v>
      </c>
      <c r="E39" s="226" t="s">
        <v>86</v>
      </c>
      <c r="F39" s="227">
        <v>425</v>
      </c>
      <c r="G39" s="227">
        <v>439</v>
      </c>
      <c r="H39" s="233">
        <v>864</v>
      </c>
    </row>
    <row r="40" spans="1:8" ht="14.25" customHeight="1" x14ac:dyDescent="0.2">
      <c r="A40" s="232" t="s">
        <v>87</v>
      </c>
      <c r="B40" s="227">
        <v>424</v>
      </c>
      <c r="C40" s="227">
        <v>405</v>
      </c>
      <c r="D40" s="227">
        <v>829</v>
      </c>
      <c r="E40" s="226" t="s">
        <v>88</v>
      </c>
      <c r="F40" s="227">
        <v>398</v>
      </c>
      <c r="G40" s="227">
        <v>376</v>
      </c>
      <c r="H40" s="233">
        <v>774</v>
      </c>
    </row>
    <row r="41" spans="1:8" ht="14.25" customHeight="1" x14ac:dyDescent="0.2">
      <c r="A41" s="232" t="s">
        <v>89</v>
      </c>
      <c r="B41" s="227">
        <v>432</v>
      </c>
      <c r="C41" s="227">
        <v>381</v>
      </c>
      <c r="D41" s="227">
        <v>813</v>
      </c>
      <c r="E41" s="226" t="s">
        <v>90</v>
      </c>
      <c r="F41" s="227">
        <v>362</v>
      </c>
      <c r="G41" s="227">
        <v>377</v>
      </c>
      <c r="H41" s="233">
        <v>739</v>
      </c>
    </row>
    <row r="42" spans="1:8" ht="14.25" customHeight="1" x14ac:dyDescent="0.2">
      <c r="A42" s="232" t="s">
        <v>91</v>
      </c>
      <c r="B42" s="227">
        <v>309</v>
      </c>
      <c r="C42" s="227">
        <v>329</v>
      </c>
      <c r="D42" s="227">
        <v>638</v>
      </c>
      <c r="E42" s="226" t="s">
        <v>92</v>
      </c>
      <c r="F42" s="227">
        <v>296</v>
      </c>
      <c r="G42" s="227">
        <v>289</v>
      </c>
      <c r="H42" s="233">
        <v>585</v>
      </c>
    </row>
    <row r="43" spans="1:8" ht="14.25" customHeight="1" x14ac:dyDescent="0.2">
      <c r="A43" s="232" t="s">
        <v>93</v>
      </c>
      <c r="B43" s="227">
        <v>310</v>
      </c>
      <c r="C43" s="227">
        <v>295</v>
      </c>
      <c r="D43" s="227">
        <v>605</v>
      </c>
      <c r="E43" s="226" t="s">
        <v>94</v>
      </c>
      <c r="F43" s="227">
        <v>297</v>
      </c>
      <c r="G43" s="227">
        <v>288</v>
      </c>
      <c r="H43" s="233">
        <v>585</v>
      </c>
    </row>
    <row r="44" spans="1:8" ht="14.25" customHeight="1" x14ac:dyDescent="0.2">
      <c r="A44" s="232" t="s">
        <v>95</v>
      </c>
      <c r="B44" s="227">
        <v>255</v>
      </c>
      <c r="C44" s="227">
        <v>246</v>
      </c>
      <c r="D44" s="227">
        <v>501</v>
      </c>
      <c r="E44" s="226" t="s">
        <v>96</v>
      </c>
      <c r="F44" s="227">
        <v>259</v>
      </c>
      <c r="G44" s="227">
        <v>281</v>
      </c>
      <c r="H44" s="233">
        <v>540</v>
      </c>
    </row>
    <row r="45" spans="1:8" ht="14.25" customHeight="1" x14ac:dyDescent="0.2">
      <c r="A45" s="232" t="s">
        <v>97</v>
      </c>
      <c r="B45" s="227">
        <v>246</v>
      </c>
      <c r="C45" s="227">
        <v>247</v>
      </c>
      <c r="D45" s="227">
        <v>493</v>
      </c>
      <c r="E45" s="226" t="s">
        <v>98</v>
      </c>
      <c r="F45" s="227">
        <v>242</v>
      </c>
      <c r="G45" s="227">
        <v>256</v>
      </c>
      <c r="H45" s="233">
        <v>498</v>
      </c>
    </row>
    <row r="46" spans="1:8" ht="14.25" customHeight="1" x14ac:dyDescent="0.2">
      <c r="A46" s="232" t="s">
        <v>99</v>
      </c>
      <c r="B46" s="227">
        <v>187</v>
      </c>
      <c r="C46" s="227">
        <v>233</v>
      </c>
      <c r="D46" s="227">
        <v>420</v>
      </c>
      <c r="E46" s="226" t="s">
        <v>100</v>
      </c>
      <c r="F46" s="227">
        <v>196</v>
      </c>
      <c r="G46" s="227">
        <v>229</v>
      </c>
      <c r="H46" s="233">
        <v>425</v>
      </c>
    </row>
    <row r="47" spans="1:8" ht="14.25" customHeight="1" x14ac:dyDescent="0.2">
      <c r="A47" s="232" t="s">
        <v>101</v>
      </c>
      <c r="B47" s="227">
        <v>212</v>
      </c>
      <c r="C47" s="227">
        <v>253</v>
      </c>
      <c r="D47" s="227">
        <v>465</v>
      </c>
      <c r="E47" s="226" t="s">
        <v>102</v>
      </c>
      <c r="F47" s="227">
        <v>163</v>
      </c>
      <c r="G47" s="227">
        <v>218</v>
      </c>
      <c r="H47" s="233">
        <v>381</v>
      </c>
    </row>
    <row r="48" spans="1:8" ht="14.25" customHeight="1" x14ac:dyDescent="0.2">
      <c r="A48" s="232" t="s">
        <v>103</v>
      </c>
      <c r="B48" s="227">
        <v>179</v>
      </c>
      <c r="C48" s="227">
        <v>208</v>
      </c>
      <c r="D48" s="227">
        <v>387</v>
      </c>
      <c r="E48" s="226" t="s">
        <v>104</v>
      </c>
      <c r="F48" s="227">
        <v>170</v>
      </c>
      <c r="G48" s="227">
        <v>194</v>
      </c>
      <c r="H48" s="233">
        <v>364</v>
      </c>
    </row>
    <row r="49" spans="1:8" ht="14.25" customHeight="1" x14ac:dyDescent="0.2">
      <c r="A49" s="232" t="s">
        <v>105</v>
      </c>
      <c r="B49" s="227">
        <v>150</v>
      </c>
      <c r="C49" s="227">
        <v>203</v>
      </c>
      <c r="D49" s="227">
        <v>353</v>
      </c>
      <c r="E49" s="226" t="s">
        <v>106</v>
      </c>
      <c r="F49" s="227">
        <v>130</v>
      </c>
      <c r="G49" s="227">
        <v>147</v>
      </c>
      <c r="H49" s="233">
        <v>277</v>
      </c>
    </row>
    <row r="50" spans="1:8" ht="14.25" customHeight="1" x14ac:dyDescent="0.2">
      <c r="A50" s="232" t="s">
        <v>107</v>
      </c>
      <c r="B50" s="227">
        <v>88</v>
      </c>
      <c r="C50" s="227">
        <v>128</v>
      </c>
      <c r="D50" s="227">
        <v>216</v>
      </c>
      <c r="E50" s="226" t="s">
        <v>108</v>
      </c>
      <c r="F50" s="227">
        <v>116</v>
      </c>
      <c r="G50" s="227">
        <v>112</v>
      </c>
      <c r="H50" s="233">
        <v>228</v>
      </c>
    </row>
    <row r="51" spans="1:8" ht="14.25" customHeight="1" x14ac:dyDescent="0.2">
      <c r="A51" s="232" t="s">
        <v>109</v>
      </c>
      <c r="B51" s="227">
        <v>78</v>
      </c>
      <c r="C51" s="227">
        <v>118</v>
      </c>
      <c r="D51" s="227">
        <v>196</v>
      </c>
      <c r="E51" s="226" t="s">
        <v>110</v>
      </c>
      <c r="F51" s="227">
        <v>85</v>
      </c>
      <c r="G51" s="227">
        <v>104</v>
      </c>
      <c r="H51" s="233">
        <v>189</v>
      </c>
    </row>
    <row r="52" spans="1:8" ht="14.25" customHeight="1" x14ac:dyDescent="0.2">
      <c r="A52" s="232" t="s">
        <v>111</v>
      </c>
      <c r="B52" s="227">
        <v>79</v>
      </c>
      <c r="C52" s="227">
        <v>129</v>
      </c>
      <c r="D52" s="227">
        <v>208</v>
      </c>
      <c r="E52" s="226" t="s">
        <v>112</v>
      </c>
      <c r="F52" s="227">
        <v>87</v>
      </c>
      <c r="G52" s="227">
        <v>85</v>
      </c>
      <c r="H52" s="233">
        <v>172</v>
      </c>
    </row>
    <row r="53" spans="1:8" ht="14.25" customHeight="1" x14ac:dyDescent="0.2">
      <c r="A53" s="232" t="s">
        <v>113</v>
      </c>
      <c r="B53" s="227">
        <v>76</v>
      </c>
      <c r="C53" s="227">
        <v>100</v>
      </c>
      <c r="D53" s="227">
        <v>176</v>
      </c>
      <c r="E53" s="226" t="s">
        <v>114</v>
      </c>
      <c r="F53" s="227">
        <v>63</v>
      </c>
      <c r="G53" s="227">
        <v>96</v>
      </c>
      <c r="H53" s="233">
        <v>159</v>
      </c>
    </row>
    <row r="54" spans="1:8" ht="14.25" customHeight="1" x14ac:dyDescent="0.2">
      <c r="A54" s="232" t="s">
        <v>115</v>
      </c>
      <c r="B54" s="227">
        <v>56</v>
      </c>
      <c r="C54" s="227">
        <v>82</v>
      </c>
      <c r="D54" s="227">
        <v>138</v>
      </c>
      <c r="E54" s="226" t="s">
        <v>116</v>
      </c>
      <c r="F54" s="227">
        <v>44</v>
      </c>
      <c r="G54" s="227">
        <v>89</v>
      </c>
      <c r="H54" s="233">
        <v>133</v>
      </c>
    </row>
    <row r="55" spans="1:8" ht="14.25" customHeight="1" x14ac:dyDescent="0.2">
      <c r="A55" s="232" t="s">
        <v>117</v>
      </c>
      <c r="B55" s="227">
        <v>24</v>
      </c>
      <c r="C55" s="227">
        <v>57</v>
      </c>
      <c r="D55" s="227">
        <v>81</v>
      </c>
      <c r="E55" s="226" t="s">
        <v>118</v>
      </c>
      <c r="F55" s="227">
        <v>25</v>
      </c>
      <c r="G55" s="227">
        <v>69</v>
      </c>
      <c r="H55" s="233">
        <v>94</v>
      </c>
    </row>
    <row r="56" spans="1:8" ht="14.25" customHeight="1" x14ac:dyDescent="0.2">
      <c r="A56" s="232" t="s">
        <v>119</v>
      </c>
      <c r="B56" s="227">
        <v>31</v>
      </c>
      <c r="C56" s="227">
        <v>42</v>
      </c>
      <c r="D56" s="227">
        <v>73</v>
      </c>
      <c r="E56" s="226" t="s">
        <v>120</v>
      </c>
      <c r="F56" s="227">
        <v>26</v>
      </c>
      <c r="G56" s="227">
        <v>44</v>
      </c>
      <c r="H56" s="233">
        <v>70</v>
      </c>
    </row>
    <row r="57" spans="1:8" ht="14.25" customHeight="1" x14ac:dyDescent="0.2">
      <c r="A57" s="232" t="s">
        <v>121</v>
      </c>
      <c r="B57" s="227">
        <v>19</v>
      </c>
      <c r="C57" s="227">
        <v>56</v>
      </c>
      <c r="D57" s="227">
        <v>75</v>
      </c>
      <c r="E57" s="226" t="s">
        <v>122</v>
      </c>
      <c r="F57" s="227">
        <v>11</v>
      </c>
      <c r="G57" s="227">
        <v>30</v>
      </c>
      <c r="H57" s="233">
        <v>41</v>
      </c>
    </row>
    <row r="58" spans="1:8" ht="14.25" customHeight="1" x14ac:dyDescent="0.2">
      <c r="A58" s="232" t="s">
        <v>123</v>
      </c>
      <c r="B58" s="227">
        <v>13</v>
      </c>
      <c r="C58" s="227">
        <v>23</v>
      </c>
      <c r="D58" s="227">
        <v>36</v>
      </c>
      <c r="E58" s="226" t="s">
        <v>124</v>
      </c>
      <c r="F58" s="227">
        <v>9</v>
      </c>
      <c r="G58" s="227">
        <v>17</v>
      </c>
      <c r="H58" s="233">
        <v>26</v>
      </c>
    </row>
    <row r="59" spans="1:8" ht="14.25" customHeight="1" x14ac:dyDescent="0.2">
      <c r="A59" s="232" t="s">
        <v>125</v>
      </c>
      <c r="B59" s="227">
        <v>13</v>
      </c>
      <c r="C59" s="227">
        <v>20</v>
      </c>
      <c r="D59" s="227">
        <v>33</v>
      </c>
      <c r="E59" s="226" t="s">
        <v>126</v>
      </c>
      <c r="F59" s="227">
        <v>6</v>
      </c>
      <c r="G59" s="227">
        <v>18</v>
      </c>
      <c r="H59" s="233">
        <v>24</v>
      </c>
    </row>
    <row r="60" spans="1:8" ht="14.25" customHeight="1" x14ac:dyDescent="0.2">
      <c r="A60" s="232" t="s">
        <v>127</v>
      </c>
      <c r="B60" s="227">
        <v>6</v>
      </c>
      <c r="C60" s="227">
        <v>19</v>
      </c>
      <c r="D60" s="227">
        <v>25</v>
      </c>
      <c r="E60" s="226" t="s">
        <v>128</v>
      </c>
      <c r="F60" s="227">
        <v>3</v>
      </c>
      <c r="G60" s="227">
        <v>9</v>
      </c>
      <c r="H60" s="233">
        <v>12</v>
      </c>
    </row>
    <row r="61" spans="1:8" ht="14.25" customHeight="1" x14ac:dyDescent="0.2">
      <c r="A61" s="232" t="s">
        <v>129</v>
      </c>
      <c r="B61" s="227">
        <v>5</v>
      </c>
      <c r="C61" s="227">
        <v>3</v>
      </c>
      <c r="D61" s="227">
        <v>8</v>
      </c>
      <c r="E61" s="226" t="s">
        <v>130</v>
      </c>
      <c r="F61" s="227">
        <v>2</v>
      </c>
      <c r="G61" s="227">
        <v>3</v>
      </c>
      <c r="H61" s="233">
        <v>5</v>
      </c>
    </row>
    <row r="62" spans="1:8" ht="14.25" customHeight="1" x14ac:dyDescent="0.2">
      <c r="A62" s="232" t="s">
        <v>131</v>
      </c>
      <c r="B62" s="227">
        <v>2</v>
      </c>
      <c r="C62" s="227">
        <v>2</v>
      </c>
      <c r="D62" s="227">
        <v>4</v>
      </c>
      <c r="E62" s="226" t="s">
        <v>132</v>
      </c>
      <c r="F62" s="227">
        <v>1</v>
      </c>
      <c r="G62" s="227">
        <v>2</v>
      </c>
      <c r="H62" s="233">
        <v>3</v>
      </c>
    </row>
    <row r="63" spans="1:8" ht="14.25" customHeight="1" x14ac:dyDescent="0.2">
      <c r="A63" s="232" t="s">
        <v>133</v>
      </c>
      <c r="B63" s="227">
        <v>2</v>
      </c>
      <c r="C63" s="227">
        <v>0</v>
      </c>
      <c r="D63" s="227">
        <v>2</v>
      </c>
      <c r="E63" s="226" t="s">
        <v>134</v>
      </c>
      <c r="F63" s="227">
        <v>0</v>
      </c>
      <c r="G63" s="227">
        <v>1</v>
      </c>
      <c r="H63" s="233">
        <v>1</v>
      </c>
    </row>
    <row r="64" spans="1:8" ht="14.25" customHeight="1" thickBot="1" x14ac:dyDescent="0.25">
      <c r="A64" s="234" t="s">
        <v>135</v>
      </c>
      <c r="B64" s="235">
        <v>0</v>
      </c>
      <c r="C64" s="235">
        <v>0</v>
      </c>
      <c r="D64" s="235">
        <v>0</v>
      </c>
      <c r="E64" s="236" t="s">
        <v>136</v>
      </c>
      <c r="F64" s="235">
        <v>1</v>
      </c>
      <c r="G64" s="235">
        <v>7</v>
      </c>
      <c r="H64" s="237">
        <v>8</v>
      </c>
    </row>
    <row r="65" spans="1:8" ht="14.25" customHeight="1" x14ac:dyDescent="0.2">
      <c r="C65" s="222"/>
      <c r="G65" s="222"/>
      <c r="H65" s="222"/>
    </row>
    <row r="66" spans="1:8" ht="14.25" customHeight="1" x14ac:dyDescent="0.2">
      <c r="A66" s="124"/>
    </row>
    <row r="67" spans="1:8" ht="14.25" customHeight="1" x14ac:dyDescent="0.2">
      <c r="B67" s="7">
        <f>SUM(B14:B66)</f>
        <v>13629</v>
      </c>
      <c r="C67" s="7"/>
      <c r="D67" s="7"/>
      <c r="E67" s="7"/>
      <c r="F67">
        <f>SUM(F14:F66)</f>
        <v>13356</v>
      </c>
    </row>
    <row r="68" spans="1:8" ht="14.25" customHeight="1" x14ac:dyDescent="0.2">
      <c r="B68" s="7"/>
      <c r="C68" s="7"/>
      <c r="D68" s="7"/>
      <c r="E68" s="7"/>
      <c r="F68">
        <f>SUM(B67:F67)</f>
        <v>26985</v>
      </c>
    </row>
    <row r="69" spans="1:8" ht="14.25" customHeight="1" x14ac:dyDescent="0.2">
      <c r="B69" s="7"/>
      <c r="C69" s="7"/>
      <c r="D69" s="7"/>
      <c r="E69" s="7"/>
    </row>
    <row r="70" spans="1:8" ht="14.25" customHeight="1" x14ac:dyDescent="0.2">
      <c r="B70" s="7"/>
      <c r="C70" s="7"/>
      <c r="D70" s="7"/>
      <c r="E70" s="7"/>
    </row>
    <row r="71" spans="1:8" ht="14.25" customHeight="1" x14ac:dyDescent="0.2">
      <c r="B71" s="7"/>
      <c r="C71" s="7"/>
      <c r="D71" s="7"/>
      <c r="E71" s="7"/>
    </row>
    <row r="72" spans="1:8" ht="14.25" customHeight="1" x14ac:dyDescent="0.2">
      <c r="B72" s="7"/>
      <c r="C72" s="7"/>
      <c r="D72" s="7"/>
      <c r="E72" s="7"/>
    </row>
    <row r="73" spans="1:8" ht="14.25" customHeight="1" x14ac:dyDescent="0.2">
      <c r="B73" s="7"/>
      <c r="C73" s="7"/>
      <c r="D73" s="7"/>
      <c r="E73" s="7"/>
    </row>
    <row r="74" spans="1:8" ht="14.25" customHeight="1" x14ac:dyDescent="0.2">
      <c r="B74" s="7"/>
      <c r="C74" s="7"/>
      <c r="D74" s="7"/>
      <c r="E74" s="7"/>
    </row>
    <row r="75" spans="1:8" ht="14.25" customHeight="1" x14ac:dyDescent="0.2">
      <c r="B75" s="7"/>
      <c r="C75" s="7"/>
      <c r="D75" s="7"/>
      <c r="E75" s="7"/>
    </row>
    <row r="76" spans="1:8" ht="14.25" customHeight="1" x14ac:dyDescent="0.2">
      <c r="B76" s="7"/>
      <c r="C76" s="7"/>
      <c r="D76" s="7"/>
      <c r="E76" s="7"/>
    </row>
    <row r="77" spans="1:8" ht="14.25" customHeight="1" x14ac:dyDescent="0.2">
      <c r="B77" s="7"/>
      <c r="C77" s="7"/>
      <c r="D77" s="7"/>
      <c r="E77" s="7"/>
    </row>
    <row r="78" spans="1:8" ht="14.25" customHeight="1" x14ac:dyDescent="0.2">
      <c r="B78" s="7"/>
      <c r="C78" s="7"/>
      <c r="D78" s="7"/>
      <c r="E78" s="7"/>
    </row>
    <row r="79" spans="1:8" ht="14.25" customHeight="1" x14ac:dyDescent="0.2">
      <c r="B79" s="7"/>
      <c r="C79" s="7"/>
      <c r="D79" s="7"/>
      <c r="E79" s="7"/>
    </row>
    <row r="80" spans="1:8" ht="14.25" customHeight="1" x14ac:dyDescent="0.2">
      <c r="B80" s="7"/>
      <c r="C80" s="7"/>
      <c r="D80" s="7"/>
      <c r="E80" s="7"/>
    </row>
    <row r="81" spans="2:5" ht="14.25" customHeight="1" x14ac:dyDescent="0.2">
      <c r="B81" s="7"/>
      <c r="C81" s="7"/>
      <c r="D81" s="7"/>
      <c r="E81" s="7"/>
    </row>
    <row r="82" spans="2:5" ht="14.25" customHeight="1" x14ac:dyDescent="0.2">
      <c r="B82" s="7"/>
      <c r="C82" s="7"/>
      <c r="D82" s="7"/>
      <c r="E82" s="7"/>
    </row>
    <row r="83" spans="2:5" ht="14.25" customHeight="1" x14ac:dyDescent="0.2">
      <c r="B83" s="7"/>
      <c r="C83" s="7"/>
      <c r="D83" s="7"/>
      <c r="E83" s="7"/>
    </row>
    <row r="84" spans="2:5" ht="14.25" customHeight="1" x14ac:dyDescent="0.2">
      <c r="B84" s="7"/>
      <c r="C84" s="7"/>
      <c r="D84" s="7"/>
      <c r="E84" s="7"/>
    </row>
    <row r="85" spans="2:5" ht="14.25" customHeight="1" x14ac:dyDescent="0.2">
      <c r="B85" s="7"/>
      <c r="C85" s="7"/>
      <c r="D85" s="7"/>
      <c r="E85" s="7"/>
    </row>
    <row r="86" spans="2:5" ht="14.25" customHeight="1" x14ac:dyDescent="0.2">
      <c r="B86" s="7"/>
      <c r="C86" s="7"/>
      <c r="D86" s="7"/>
      <c r="E86" s="7"/>
    </row>
    <row r="87" spans="2:5" ht="14.25" customHeight="1" x14ac:dyDescent="0.2">
      <c r="B87" s="7"/>
      <c r="C87" s="7"/>
      <c r="D87" s="7"/>
      <c r="E87" s="7"/>
    </row>
    <row r="88" spans="2:5" ht="14.25" customHeight="1" x14ac:dyDescent="0.2">
      <c r="B88" s="7"/>
      <c r="C88" s="7"/>
      <c r="D88" s="7"/>
      <c r="E88" s="7"/>
    </row>
    <row r="89" spans="2:5" ht="14.25" customHeight="1" x14ac:dyDescent="0.2">
      <c r="B89" s="7"/>
      <c r="C89" s="7"/>
      <c r="D89" s="7"/>
      <c r="E89" s="7"/>
    </row>
    <row r="90" spans="2:5" ht="14.25" customHeight="1" x14ac:dyDescent="0.2">
      <c r="B90" s="7"/>
      <c r="C90" s="7"/>
      <c r="D90" s="7"/>
      <c r="E90" s="7"/>
    </row>
    <row r="91" spans="2:5" ht="14.25" customHeight="1" x14ac:dyDescent="0.2">
      <c r="B91" s="7"/>
      <c r="C91" s="7"/>
      <c r="D91" s="7"/>
      <c r="E91" s="7"/>
    </row>
    <row r="92" spans="2:5" ht="14.25" customHeight="1" x14ac:dyDescent="0.2">
      <c r="B92" s="7"/>
      <c r="C92" s="7"/>
      <c r="D92" s="7"/>
      <c r="E92" s="7"/>
    </row>
    <row r="93" spans="2:5" ht="14.25" customHeight="1" x14ac:dyDescent="0.2">
      <c r="B93" s="7"/>
      <c r="C93" s="7"/>
      <c r="D93" s="7"/>
      <c r="E93" s="7"/>
    </row>
    <row r="94" spans="2:5" ht="14.25" customHeight="1" x14ac:dyDescent="0.2">
      <c r="B94" s="7"/>
      <c r="C94" s="7"/>
      <c r="D94" s="7"/>
      <c r="E94" s="7"/>
    </row>
    <row r="95" spans="2:5" ht="14.25" customHeight="1" x14ac:dyDescent="0.2">
      <c r="B95" s="7"/>
      <c r="C95" s="7"/>
      <c r="D95" s="7"/>
      <c r="E95" s="7"/>
    </row>
    <row r="96" spans="2:5" ht="14.25" customHeight="1" x14ac:dyDescent="0.2">
      <c r="B96" s="7"/>
      <c r="C96" s="7"/>
      <c r="D96" s="7"/>
      <c r="E96" s="7"/>
    </row>
    <row r="97" spans="2:5" ht="14.25" customHeight="1" x14ac:dyDescent="0.2">
      <c r="B97" s="7"/>
      <c r="C97" s="7"/>
      <c r="D97" s="7"/>
      <c r="E97" s="7"/>
    </row>
    <row r="98" spans="2:5" ht="14.25" customHeight="1" x14ac:dyDescent="0.2">
      <c r="B98" s="7"/>
      <c r="C98" s="7"/>
      <c r="D98" s="7"/>
      <c r="E98" s="7"/>
    </row>
    <row r="99" spans="2:5" ht="14.25" customHeight="1" x14ac:dyDescent="0.2">
      <c r="B99" s="7"/>
      <c r="C99" s="7"/>
      <c r="D99" s="7"/>
      <c r="E99" s="7"/>
    </row>
    <row r="100" spans="2:5" ht="14.25" customHeight="1" x14ac:dyDescent="0.2">
      <c r="B100" s="7"/>
      <c r="C100" s="7"/>
      <c r="D100" s="7"/>
      <c r="E100" s="7"/>
    </row>
    <row r="101" spans="2:5" ht="14.25" customHeight="1" x14ac:dyDescent="0.2">
      <c r="B101" s="7"/>
      <c r="C101" s="7"/>
      <c r="D101" s="7"/>
      <c r="E101" s="7"/>
    </row>
    <row r="102" spans="2:5" ht="14.25" customHeight="1" x14ac:dyDescent="0.2">
      <c r="B102" s="7"/>
      <c r="C102" s="7"/>
      <c r="D102" s="7"/>
      <c r="E102" s="7"/>
    </row>
    <row r="103" spans="2:5" ht="14.25" customHeight="1" x14ac:dyDescent="0.2">
      <c r="B103" s="7"/>
      <c r="C103" s="7"/>
      <c r="D103" s="7"/>
      <c r="E103" s="7"/>
    </row>
    <row r="104" spans="2:5" ht="14.25" customHeight="1" x14ac:dyDescent="0.2">
      <c r="B104" s="7"/>
      <c r="C104" s="7"/>
      <c r="D104" s="7"/>
      <c r="E104" s="7"/>
    </row>
    <row r="105" spans="2:5" ht="14.25" customHeight="1" x14ac:dyDescent="0.2">
      <c r="B105" s="7"/>
      <c r="C105" s="7"/>
      <c r="D105" s="7"/>
      <c r="E105" s="7"/>
    </row>
    <row r="106" spans="2:5" ht="14.25" customHeight="1" x14ac:dyDescent="0.2">
      <c r="B106" s="7"/>
      <c r="C106" s="7"/>
      <c r="D106" s="7"/>
      <c r="E106" s="7"/>
    </row>
    <row r="107" spans="2:5" ht="14.25" customHeight="1" x14ac:dyDescent="0.2">
      <c r="B107" s="7"/>
      <c r="C107" s="7"/>
      <c r="D107" s="7"/>
      <c r="E107" s="7"/>
    </row>
    <row r="108" spans="2:5" ht="14.25" customHeight="1" x14ac:dyDescent="0.2">
      <c r="B108" s="7"/>
      <c r="C108" s="7"/>
      <c r="D108" s="7"/>
      <c r="E108" s="7"/>
    </row>
    <row r="109" spans="2:5" ht="14.25" customHeight="1" x14ac:dyDescent="0.2">
      <c r="B109" s="7"/>
      <c r="C109" s="7"/>
      <c r="D109" s="7"/>
      <c r="E109" s="7"/>
    </row>
    <row r="110" spans="2:5" ht="14.25" customHeight="1" x14ac:dyDescent="0.2">
      <c r="B110" s="7"/>
      <c r="C110" s="7"/>
      <c r="D110" s="7"/>
      <c r="E110" s="7"/>
    </row>
    <row r="111" spans="2:5" ht="14.25" customHeight="1" x14ac:dyDescent="0.2">
      <c r="B111" s="7"/>
      <c r="C111" s="7"/>
      <c r="D111" s="7"/>
      <c r="E111" s="7"/>
    </row>
    <row r="112" spans="2:5" ht="14.25" customHeight="1" x14ac:dyDescent="0.2">
      <c r="B112" s="7"/>
      <c r="C112" s="7"/>
      <c r="D112" s="7"/>
      <c r="E112" s="7"/>
    </row>
    <row r="113" spans="2:5" ht="14.25" customHeight="1" x14ac:dyDescent="0.2">
      <c r="B113" s="7"/>
      <c r="C113" s="7"/>
      <c r="D113" s="7"/>
      <c r="E113" s="7"/>
    </row>
    <row r="114" spans="2:5" ht="14.25" customHeight="1" x14ac:dyDescent="0.2">
      <c r="B114" s="7"/>
      <c r="C114" s="7"/>
      <c r="D114" s="7"/>
      <c r="E114" s="7"/>
    </row>
    <row r="115" spans="2:5" ht="14.25" customHeight="1" x14ac:dyDescent="0.2">
      <c r="B115" s="7"/>
      <c r="C115" s="7"/>
      <c r="D115" s="7"/>
      <c r="E115" s="7"/>
    </row>
    <row r="116" spans="2:5" ht="14.25" customHeight="1" x14ac:dyDescent="0.2">
      <c r="B116" s="7"/>
      <c r="C116" s="7"/>
      <c r="D116" s="7"/>
      <c r="E116" s="7"/>
    </row>
    <row r="117" spans="2:5" ht="14.25" customHeight="1" x14ac:dyDescent="0.2">
      <c r="B117" s="7"/>
      <c r="C117" s="7"/>
      <c r="D117" s="7"/>
      <c r="E117" s="7"/>
    </row>
    <row r="118" spans="2:5" ht="14.25" customHeight="1" x14ac:dyDescent="0.2">
      <c r="B118" s="7"/>
      <c r="C118" s="7"/>
      <c r="D118" s="7"/>
      <c r="E118" s="7"/>
    </row>
    <row r="119" spans="2:5" ht="14.25" customHeight="1" x14ac:dyDescent="0.2">
      <c r="B119" s="7"/>
      <c r="C119" s="7"/>
      <c r="D119" s="7"/>
      <c r="E119" s="7"/>
    </row>
    <row r="120" spans="2:5" ht="14.25" customHeight="1" x14ac:dyDescent="0.2">
      <c r="B120" s="7"/>
      <c r="C120" s="7"/>
      <c r="D120" s="7"/>
      <c r="E120" s="7"/>
    </row>
    <row r="121" spans="2:5" ht="14.25" customHeight="1" x14ac:dyDescent="0.2">
      <c r="B121" s="7"/>
      <c r="C121" s="7"/>
      <c r="D121" s="7"/>
      <c r="E121" s="7"/>
    </row>
    <row r="122" spans="2:5" ht="14.25" customHeight="1" x14ac:dyDescent="0.2">
      <c r="B122" s="7"/>
      <c r="C122" s="7"/>
      <c r="D122" s="7"/>
      <c r="E122" s="7"/>
    </row>
    <row r="123" spans="2:5" ht="14.25" customHeight="1" x14ac:dyDescent="0.2">
      <c r="B123" s="7"/>
      <c r="C123" s="7"/>
      <c r="D123" s="7"/>
      <c r="E123" s="7"/>
    </row>
    <row r="124" spans="2:5" ht="14.25" customHeight="1" x14ac:dyDescent="0.2">
      <c r="B124" s="7"/>
      <c r="C124" s="7"/>
      <c r="D124" s="7"/>
      <c r="E124" s="7"/>
    </row>
    <row r="125" spans="2:5" ht="14.25" customHeight="1" x14ac:dyDescent="0.2">
      <c r="B125" s="7"/>
      <c r="C125" s="7"/>
      <c r="D125" s="7"/>
      <c r="E125" s="7"/>
    </row>
    <row r="126" spans="2:5" ht="14.25" customHeight="1" x14ac:dyDescent="0.2">
      <c r="B126" s="7"/>
      <c r="C126" s="7"/>
      <c r="D126" s="7"/>
      <c r="E126" s="7"/>
    </row>
    <row r="127" spans="2:5" ht="14.25" customHeight="1" x14ac:dyDescent="0.2">
      <c r="B127" s="7"/>
      <c r="C127" s="7"/>
      <c r="D127" s="7"/>
      <c r="E127" s="7"/>
    </row>
    <row r="128" spans="2:5" ht="14.25" customHeight="1" x14ac:dyDescent="0.2">
      <c r="B128" s="7"/>
      <c r="C128" s="7"/>
      <c r="D128" s="7"/>
      <c r="E128" s="7"/>
    </row>
    <row r="129" spans="2:5" ht="14.25" customHeight="1" x14ac:dyDescent="0.2">
      <c r="B129" s="7"/>
      <c r="C129" s="7"/>
      <c r="D129" s="7"/>
      <c r="E129" s="7"/>
    </row>
    <row r="130" spans="2:5" ht="14.25" customHeight="1" x14ac:dyDescent="0.2">
      <c r="B130" s="7"/>
      <c r="C130" s="7"/>
      <c r="D130" s="7"/>
      <c r="E130" s="7"/>
    </row>
    <row r="131" spans="2:5" ht="14.25" customHeight="1" x14ac:dyDescent="0.2">
      <c r="B131" s="7"/>
      <c r="C131" s="7"/>
      <c r="D131" s="7"/>
      <c r="E131" s="7"/>
    </row>
    <row r="132" spans="2:5" ht="14.25" customHeight="1" x14ac:dyDescent="0.2">
      <c r="B132" s="7"/>
      <c r="C132" s="7"/>
      <c r="D132" s="7"/>
      <c r="E132" s="7"/>
    </row>
    <row r="133" spans="2:5" ht="14.25" customHeight="1" x14ac:dyDescent="0.2">
      <c r="B133" s="7"/>
      <c r="C133" s="7"/>
      <c r="D133" s="7"/>
      <c r="E133" s="7"/>
    </row>
    <row r="134" spans="2:5" ht="14.25" customHeight="1" x14ac:dyDescent="0.2">
      <c r="B134" s="7"/>
      <c r="C134" s="7"/>
      <c r="D134" s="7"/>
      <c r="E134" s="7"/>
    </row>
    <row r="135" spans="2:5" ht="14.25" customHeight="1" x14ac:dyDescent="0.2">
      <c r="B135" s="7"/>
      <c r="C135" s="7"/>
      <c r="D135" s="7"/>
      <c r="E135" s="7"/>
    </row>
    <row r="136" spans="2:5" ht="14.25" customHeight="1" x14ac:dyDescent="0.2">
      <c r="B136" s="7"/>
      <c r="C136" s="7"/>
      <c r="D136" s="7"/>
      <c r="E136" s="7"/>
    </row>
    <row r="137" spans="2:5" ht="14.25" customHeight="1" x14ac:dyDescent="0.2">
      <c r="B137" s="7"/>
      <c r="C137" s="7"/>
      <c r="D137" s="7"/>
      <c r="E137" s="7"/>
    </row>
    <row r="138" spans="2:5" ht="14.25" customHeight="1" x14ac:dyDescent="0.2">
      <c r="B138" s="7"/>
      <c r="C138" s="7"/>
      <c r="D138" s="7"/>
      <c r="E138" s="7"/>
    </row>
    <row r="139" spans="2:5" ht="14.25" customHeight="1" x14ac:dyDescent="0.2">
      <c r="B139" s="7"/>
      <c r="C139" s="7"/>
      <c r="D139" s="7"/>
      <c r="E139" s="7"/>
    </row>
    <row r="140" spans="2:5" ht="14.25" customHeight="1" x14ac:dyDescent="0.2">
      <c r="B140" s="7"/>
      <c r="C140" s="7"/>
      <c r="D140" s="7"/>
      <c r="E140" s="7"/>
    </row>
    <row r="141" spans="2:5" ht="14.25" customHeight="1" x14ac:dyDescent="0.2">
      <c r="B141" s="7"/>
      <c r="C141" s="7"/>
      <c r="D141" s="7"/>
      <c r="E141" s="7"/>
    </row>
    <row r="142" spans="2:5" ht="14.25" customHeight="1" x14ac:dyDescent="0.2">
      <c r="B142" s="7"/>
      <c r="C142" s="7"/>
      <c r="D142" s="7"/>
      <c r="E142" s="7"/>
    </row>
    <row r="143" spans="2:5" ht="14.25" customHeight="1" x14ac:dyDescent="0.2">
      <c r="B143" s="7"/>
      <c r="C143" s="7"/>
      <c r="D143" s="7"/>
      <c r="E143" s="7"/>
    </row>
    <row r="144" spans="2:5" ht="14.25" customHeight="1" x14ac:dyDescent="0.2">
      <c r="B144" s="7"/>
      <c r="C144" s="7"/>
      <c r="D144" s="7"/>
      <c r="E144" s="7"/>
    </row>
    <row r="145" spans="2:5" ht="14.25" customHeight="1" x14ac:dyDescent="0.2">
      <c r="B145" s="7"/>
      <c r="C145" s="7"/>
      <c r="D145" s="7"/>
      <c r="E145" s="7"/>
    </row>
    <row r="146" spans="2:5" ht="14.25" customHeight="1" x14ac:dyDescent="0.2">
      <c r="B146" s="7"/>
      <c r="C146" s="7"/>
      <c r="D146" s="7"/>
      <c r="E146" s="7"/>
    </row>
    <row r="147" spans="2:5" ht="14.25" customHeight="1" x14ac:dyDescent="0.2">
      <c r="B147" s="7"/>
      <c r="C147" s="7"/>
      <c r="D147" s="7"/>
      <c r="E147" s="7"/>
    </row>
    <row r="148" spans="2:5" ht="14.25" customHeight="1" x14ac:dyDescent="0.2">
      <c r="B148" s="7"/>
      <c r="C148" s="7"/>
      <c r="D148" s="7"/>
      <c r="E148" s="7"/>
    </row>
    <row r="149" spans="2:5" ht="14.25" customHeight="1" x14ac:dyDescent="0.2">
      <c r="B149" s="7"/>
      <c r="C149" s="7"/>
      <c r="D149" s="7"/>
      <c r="E149" s="7"/>
    </row>
    <row r="150" spans="2:5" ht="14.25" customHeight="1" x14ac:dyDescent="0.2">
      <c r="B150" s="7"/>
      <c r="C150" s="7"/>
      <c r="D150" s="7"/>
      <c r="E150" s="7"/>
    </row>
    <row r="151" spans="2:5" ht="14.25" customHeight="1" x14ac:dyDescent="0.2">
      <c r="B151" s="7"/>
      <c r="C151" s="7"/>
      <c r="D151" s="7"/>
      <c r="E151" s="7"/>
    </row>
    <row r="152" spans="2:5" ht="14.25" customHeight="1" x14ac:dyDescent="0.2">
      <c r="B152" s="7"/>
      <c r="C152" s="7"/>
      <c r="D152" s="7"/>
      <c r="E152" s="7"/>
    </row>
    <row r="153" spans="2:5" ht="14.25" customHeight="1" x14ac:dyDescent="0.2">
      <c r="B153" s="7"/>
      <c r="C153" s="7"/>
      <c r="D153" s="7"/>
      <c r="E153" s="7"/>
    </row>
    <row r="154" spans="2:5" ht="14.25" customHeight="1" x14ac:dyDescent="0.2">
      <c r="B154" s="7"/>
      <c r="C154" s="7"/>
      <c r="D154" s="7"/>
      <c r="E154" s="7"/>
    </row>
    <row r="155" spans="2:5" ht="14.25" customHeight="1" x14ac:dyDescent="0.2">
      <c r="B155" s="7"/>
      <c r="C155" s="7"/>
      <c r="D155" s="7"/>
      <c r="E155" s="7"/>
    </row>
    <row r="156" spans="2:5" ht="14.25" customHeight="1" x14ac:dyDescent="0.2">
      <c r="B156" s="7"/>
      <c r="C156" s="7"/>
      <c r="D156" s="7"/>
      <c r="E156" s="7"/>
    </row>
    <row r="157" spans="2:5" ht="14.25" customHeight="1" x14ac:dyDescent="0.2">
      <c r="B157" s="7"/>
      <c r="C157" s="7"/>
      <c r="D157" s="7"/>
      <c r="E157" s="7"/>
    </row>
    <row r="158" spans="2:5" ht="14.25" customHeight="1" x14ac:dyDescent="0.2">
      <c r="B158" s="7"/>
      <c r="C158" s="7"/>
      <c r="D158" s="7"/>
      <c r="E158" s="7"/>
    </row>
    <row r="159" spans="2:5" ht="14.25" customHeight="1" x14ac:dyDescent="0.2">
      <c r="B159" s="7"/>
      <c r="C159" s="7"/>
      <c r="D159" s="7"/>
      <c r="E159" s="7"/>
    </row>
    <row r="160" spans="2:5" ht="14.25" customHeight="1" x14ac:dyDescent="0.2">
      <c r="B160" s="7"/>
      <c r="C160" s="7"/>
      <c r="D160" s="7"/>
      <c r="E160" s="7"/>
    </row>
    <row r="161" spans="2:5" ht="14.25" customHeight="1" x14ac:dyDescent="0.2">
      <c r="B161" s="7"/>
      <c r="C161" s="7"/>
      <c r="D161" s="7"/>
      <c r="E161" s="7"/>
    </row>
    <row r="162" spans="2:5" ht="14.25" customHeight="1" x14ac:dyDescent="0.2">
      <c r="B162" s="7"/>
      <c r="C162" s="7"/>
      <c r="D162" s="7"/>
      <c r="E162" s="7"/>
    </row>
    <row r="163" spans="2:5" ht="14.25" customHeight="1" x14ac:dyDescent="0.2">
      <c r="B163" s="7"/>
      <c r="C163" s="7"/>
      <c r="D163" s="7"/>
      <c r="E163" s="7"/>
    </row>
    <row r="164" spans="2:5" ht="14.25" customHeight="1" x14ac:dyDescent="0.2">
      <c r="B164" s="7"/>
      <c r="C164" s="7"/>
      <c r="D164" s="7"/>
      <c r="E164" s="7"/>
    </row>
    <row r="165" spans="2:5" ht="14.25" customHeight="1" x14ac:dyDescent="0.2">
      <c r="B165" s="7"/>
      <c r="C165" s="7"/>
      <c r="D165" s="7"/>
      <c r="E165" s="7"/>
    </row>
    <row r="166" spans="2:5" ht="14.25" customHeight="1" x14ac:dyDescent="0.2">
      <c r="B166" s="7"/>
      <c r="C166" s="7"/>
      <c r="D166" s="7"/>
      <c r="E166" s="7"/>
    </row>
    <row r="167" spans="2:5" ht="14.25" customHeight="1" x14ac:dyDescent="0.2">
      <c r="B167" s="7"/>
      <c r="C167" s="7"/>
      <c r="D167" s="7"/>
      <c r="E167" s="7"/>
    </row>
    <row r="168" spans="2:5" ht="14.25" customHeight="1" x14ac:dyDescent="0.2">
      <c r="B168" s="7"/>
      <c r="C168" s="7"/>
      <c r="D168" s="7"/>
      <c r="E168" s="7"/>
    </row>
    <row r="169" spans="2:5" ht="14.25" customHeight="1" x14ac:dyDescent="0.2">
      <c r="B169" s="7"/>
      <c r="C169" s="7"/>
      <c r="D169" s="7"/>
      <c r="E169" s="7"/>
    </row>
    <row r="170" spans="2:5" ht="14.25" customHeight="1" x14ac:dyDescent="0.2">
      <c r="B170" s="7"/>
      <c r="C170" s="7"/>
      <c r="D170" s="7"/>
      <c r="E170" s="7"/>
    </row>
    <row r="171" spans="2:5" ht="14.25" customHeight="1" x14ac:dyDescent="0.2">
      <c r="B171" s="7"/>
      <c r="C171" s="7"/>
      <c r="D171" s="7"/>
      <c r="E171" s="7"/>
    </row>
    <row r="172" spans="2:5" ht="14.25" customHeight="1" x14ac:dyDescent="0.2">
      <c r="B172" s="7"/>
      <c r="C172" s="7"/>
      <c r="D172" s="7"/>
      <c r="E172" s="7"/>
    </row>
    <row r="173" spans="2:5" ht="14.25" customHeight="1" x14ac:dyDescent="0.2">
      <c r="B173" s="7"/>
      <c r="C173" s="7"/>
      <c r="D173" s="7"/>
      <c r="E173" s="7"/>
    </row>
    <row r="174" spans="2:5" ht="14.25" customHeight="1" x14ac:dyDescent="0.2">
      <c r="B174" s="7"/>
      <c r="C174" s="7"/>
      <c r="D174" s="7"/>
      <c r="E174" s="7"/>
    </row>
    <row r="175" spans="2:5" ht="14.25" customHeight="1" x14ac:dyDescent="0.2">
      <c r="B175" s="7"/>
      <c r="C175" s="7"/>
      <c r="D175" s="7"/>
      <c r="E175" s="7"/>
    </row>
    <row r="176" spans="2:5" ht="14.25" customHeight="1" x14ac:dyDescent="0.2">
      <c r="B176" s="7"/>
      <c r="C176" s="7"/>
      <c r="D176" s="7"/>
      <c r="E176" s="7"/>
    </row>
    <row r="177" spans="2:5" ht="14.25" customHeight="1" x14ac:dyDescent="0.2">
      <c r="B177" s="7"/>
      <c r="C177" s="7"/>
      <c r="D177" s="7"/>
      <c r="E177" s="7"/>
    </row>
    <row r="178" spans="2:5" ht="14.25" customHeight="1" x14ac:dyDescent="0.2">
      <c r="B178" s="7"/>
      <c r="C178" s="7"/>
      <c r="D178" s="7"/>
      <c r="E178" s="7"/>
    </row>
    <row r="179" spans="2:5" ht="14.25" customHeight="1" x14ac:dyDescent="0.2">
      <c r="B179" s="7"/>
      <c r="C179" s="7"/>
      <c r="D179" s="7"/>
      <c r="E179" s="7"/>
    </row>
    <row r="180" spans="2:5" ht="14.25" customHeight="1" x14ac:dyDescent="0.2">
      <c r="B180" s="7"/>
      <c r="C180" s="7"/>
      <c r="D180" s="7"/>
      <c r="E180" s="7"/>
    </row>
    <row r="181" spans="2:5" ht="14.25" customHeight="1" x14ac:dyDescent="0.2">
      <c r="B181" s="7"/>
      <c r="C181" s="7"/>
      <c r="D181" s="7"/>
      <c r="E181" s="7"/>
    </row>
    <row r="182" spans="2:5" ht="14.25" customHeight="1" x14ac:dyDescent="0.2">
      <c r="B182" s="7"/>
      <c r="C182" s="7"/>
      <c r="D182" s="7"/>
      <c r="E182" s="7"/>
    </row>
    <row r="183" spans="2:5" ht="14.25" customHeight="1" x14ac:dyDescent="0.2">
      <c r="B183" s="7"/>
      <c r="C183" s="7"/>
      <c r="D183" s="7"/>
      <c r="E183" s="7"/>
    </row>
    <row r="184" spans="2:5" ht="14.25" customHeight="1" x14ac:dyDescent="0.2">
      <c r="B184" s="7"/>
      <c r="C184" s="7"/>
      <c r="D184" s="7"/>
      <c r="E184" s="7"/>
    </row>
    <row r="185" spans="2:5" ht="14.25" customHeight="1" x14ac:dyDescent="0.2">
      <c r="B185" s="7"/>
      <c r="C185" s="7"/>
      <c r="D185" s="7"/>
      <c r="E185" s="7"/>
    </row>
    <row r="186" spans="2:5" ht="14.25" customHeight="1" x14ac:dyDescent="0.2">
      <c r="B186" s="7"/>
      <c r="C186" s="7"/>
      <c r="D186" s="7"/>
      <c r="E186" s="7"/>
    </row>
    <row r="187" spans="2:5" ht="14.25" customHeight="1" x14ac:dyDescent="0.2">
      <c r="B187" s="7"/>
      <c r="C187" s="7"/>
      <c r="D187" s="7"/>
      <c r="E187" s="7"/>
    </row>
    <row r="188" spans="2:5" ht="14.25" customHeight="1" x14ac:dyDescent="0.2">
      <c r="B188" s="7"/>
      <c r="C188" s="7"/>
      <c r="D188" s="7"/>
      <c r="E188" s="7"/>
    </row>
    <row r="189" spans="2:5" ht="14.25" customHeight="1" x14ac:dyDescent="0.2">
      <c r="B189" s="7"/>
      <c r="C189" s="7"/>
      <c r="D189" s="7"/>
      <c r="E189" s="7"/>
    </row>
    <row r="190" spans="2:5" ht="14.25" customHeight="1" x14ac:dyDescent="0.2">
      <c r="B190" s="7"/>
      <c r="C190" s="7"/>
      <c r="D190" s="7"/>
      <c r="E190" s="7"/>
    </row>
    <row r="191" spans="2:5" ht="14.25" customHeight="1" x14ac:dyDescent="0.2">
      <c r="B191" s="7"/>
      <c r="C191" s="7"/>
      <c r="D191" s="7"/>
      <c r="E191" s="7"/>
    </row>
    <row r="192" spans="2:5" ht="14.25" customHeight="1" x14ac:dyDescent="0.2">
      <c r="B192" s="7"/>
      <c r="C192" s="7"/>
      <c r="D192" s="7"/>
      <c r="E192" s="7"/>
    </row>
    <row r="193" spans="2:5" ht="14.25" customHeight="1" x14ac:dyDescent="0.2">
      <c r="B193" s="7"/>
      <c r="C193" s="7"/>
      <c r="D193" s="7"/>
      <c r="E193" s="7"/>
    </row>
    <row r="194" spans="2:5" ht="14.25" customHeight="1" x14ac:dyDescent="0.2">
      <c r="B194" s="7"/>
      <c r="C194" s="7"/>
      <c r="D194" s="7"/>
      <c r="E194" s="7"/>
    </row>
    <row r="195" spans="2:5" ht="14.25" customHeight="1" x14ac:dyDescent="0.2">
      <c r="B195" s="7"/>
      <c r="C195" s="7"/>
      <c r="D195" s="7"/>
      <c r="E195" s="7"/>
    </row>
    <row r="196" spans="2:5" ht="14.25" customHeight="1" x14ac:dyDescent="0.2">
      <c r="B196" s="7"/>
      <c r="C196" s="7"/>
      <c r="D196" s="7"/>
      <c r="E196" s="7"/>
    </row>
    <row r="197" spans="2:5" ht="14.25" customHeight="1" x14ac:dyDescent="0.2">
      <c r="B197" s="7"/>
      <c r="C197" s="7"/>
      <c r="D197" s="7"/>
      <c r="E197" s="7"/>
    </row>
    <row r="198" spans="2:5" ht="14.25" customHeight="1" x14ac:dyDescent="0.2">
      <c r="B198" s="7"/>
      <c r="C198" s="7"/>
      <c r="D198" s="7"/>
      <c r="E198" s="7"/>
    </row>
    <row r="199" spans="2:5" ht="14.25" customHeight="1" x14ac:dyDescent="0.2">
      <c r="B199" s="7"/>
      <c r="C199" s="7"/>
      <c r="D199" s="7"/>
      <c r="E199" s="7"/>
    </row>
    <row r="200" spans="2:5" ht="14.25" customHeight="1" x14ac:dyDescent="0.2">
      <c r="B200" s="7"/>
      <c r="C200" s="7"/>
      <c r="D200" s="7"/>
      <c r="E200" s="7"/>
    </row>
    <row r="201" spans="2:5" ht="14.25" customHeight="1" x14ac:dyDescent="0.2">
      <c r="B201" s="7"/>
      <c r="C201" s="7"/>
      <c r="D201" s="7"/>
      <c r="E201" s="7"/>
    </row>
    <row r="202" spans="2:5" ht="14.25" customHeight="1" x14ac:dyDescent="0.2">
      <c r="B202" s="7"/>
      <c r="C202" s="7"/>
      <c r="D202" s="7"/>
      <c r="E202" s="7"/>
    </row>
    <row r="203" spans="2:5" ht="14.25" customHeight="1" x14ac:dyDescent="0.2">
      <c r="B203" s="7"/>
      <c r="C203" s="7"/>
      <c r="D203" s="7"/>
      <c r="E203" s="7"/>
    </row>
    <row r="204" spans="2:5" ht="14.25" customHeight="1" x14ac:dyDescent="0.2">
      <c r="B204" s="7"/>
      <c r="C204" s="7"/>
      <c r="D204" s="7"/>
      <c r="E204" s="7"/>
    </row>
    <row r="205" spans="2:5" ht="14.25" customHeight="1" x14ac:dyDescent="0.2">
      <c r="B205" s="7"/>
      <c r="C205" s="7"/>
      <c r="D205" s="7"/>
      <c r="E205" s="7"/>
    </row>
    <row r="206" spans="2:5" ht="14.25" customHeight="1" x14ac:dyDescent="0.2">
      <c r="B206" s="7"/>
      <c r="C206" s="7"/>
      <c r="D206" s="7"/>
      <c r="E206" s="7"/>
    </row>
    <row r="207" spans="2:5" ht="14.25" customHeight="1" x14ac:dyDescent="0.2">
      <c r="B207" s="7"/>
      <c r="C207" s="7"/>
      <c r="D207" s="7"/>
      <c r="E207" s="7"/>
    </row>
    <row r="208" spans="2:5" ht="14.25" customHeight="1" x14ac:dyDescent="0.2">
      <c r="B208" s="7"/>
      <c r="C208" s="7"/>
      <c r="D208" s="7"/>
      <c r="E208" s="7"/>
    </row>
    <row r="209" spans="2:5" ht="14.25" customHeight="1" x14ac:dyDescent="0.2">
      <c r="B209" s="7"/>
      <c r="C209" s="7"/>
      <c r="D209" s="7"/>
      <c r="E209" s="7"/>
    </row>
    <row r="210" spans="2:5" ht="14.25" customHeight="1" x14ac:dyDescent="0.2">
      <c r="B210" s="7"/>
      <c r="C210" s="7"/>
      <c r="D210" s="7"/>
      <c r="E210" s="7"/>
    </row>
    <row r="211" spans="2:5" ht="14.25" customHeight="1" x14ac:dyDescent="0.2">
      <c r="B211" s="7"/>
      <c r="C211" s="7"/>
      <c r="D211" s="7"/>
      <c r="E211" s="7"/>
    </row>
    <row r="212" spans="2:5" ht="14.25" customHeight="1" x14ac:dyDescent="0.2">
      <c r="B212" s="7"/>
      <c r="C212" s="7"/>
      <c r="D212" s="7"/>
      <c r="E212" s="7"/>
    </row>
    <row r="213" spans="2:5" ht="14.25" customHeight="1" x14ac:dyDescent="0.2">
      <c r="B213" s="7"/>
      <c r="C213" s="7"/>
      <c r="D213" s="7"/>
      <c r="E213" s="7"/>
    </row>
    <row r="214" spans="2:5" ht="14.25" customHeight="1" x14ac:dyDescent="0.2">
      <c r="B214" s="7"/>
      <c r="C214" s="7"/>
      <c r="D214" s="7"/>
      <c r="E214" s="7"/>
    </row>
    <row r="215" spans="2:5" ht="14.25" customHeight="1" x14ac:dyDescent="0.2">
      <c r="B215" s="7"/>
      <c r="C215" s="7"/>
      <c r="D215" s="7"/>
      <c r="E215" s="7"/>
    </row>
    <row r="216" spans="2:5" ht="14.25" customHeight="1" x14ac:dyDescent="0.2">
      <c r="B216" s="7"/>
      <c r="C216" s="7"/>
      <c r="D216" s="7"/>
      <c r="E216" s="7"/>
    </row>
    <row r="217" spans="2:5" ht="14.25" customHeight="1" x14ac:dyDescent="0.2">
      <c r="B217" s="7"/>
      <c r="C217" s="7"/>
      <c r="D217" s="7"/>
      <c r="E217" s="7"/>
    </row>
    <row r="218" spans="2:5" ht="14.25" customHeight="1" x14ac:dyDescent="0.2">
      <c r="B218" s="7"/>
      <c r="C218" s="7"/>
      <c r="D218" s="7"/>
      <c r="E218" s="7"/>
    </row>
    <row r="219" spans="2:5" ht="14.25" customHeight="1" x14ac:dyDescent="0.2">
      <c r="B219" s="7"/>
      <c r="C219" s="7"/>
      <c r="D219" s="7"/>
      <c r="E219" s="7"/>
    </row>
    <row r="220" spans="2:5" ht="14.25" customHeight="1" x14ac:dyDescent="0.2">
      <c r="B220" s="7"/>
      <c r="C220" s="7"/>
      <c r="D220" s="7"/>
      <c r="E220" s="7"/>
    </row>
    <row r="221" spans="2:5" ht="14.25" customHeight="1" x14ac:dyDescent="0.2">
      <c r="B221" s="7"/>
      <c r="C221" s="7"/>
      <c r="D221" s="7"/>
      <c r="E221" s="7"/>
    </row>
    <row r="222" spans="2:5" ht="14.25" customHeight="1" x14ac:dyDescent="0.2">
      <c r="B222" s="7"/>
      <c r="C222" s="7"/>
      <c r="D222" s="7"/>
      <c r="E222" s="7"/>
    </row>
    <row r="223" spans="2:5" ht="14.25" customHeight="1" x14ac:dyDescent="0.2">
      <c r="B223" s="7"/>
      <c r="C223" s="7"/>
      <c r="D223" s="7"/>
      <c r="E223" s="7"/>
    </row>
    <row r="224" spans="2:5" ht="14.25" customHeight="1" x14ac:dyDescent="0.2">
      <c r="B224" s="7"/>
      <c r="C224" s="7"/>
      <c r="D224" s="7"/>
      <c r="E224" s="7"/>
    </row>
    <row r="225" spans="2:5" ht="14.25" customHeight="1" x14ac:dyDescent="0.2">
      <c r="B225" s="7"/>
      <c r="C225" s="7"/>
      <c r="D225" s="7"/>
      <c r="E225" s="7"/>
    </row>
    <row r="226" spans="2:5" ht="14.25" customHeight="1" x14ac:dyDescent="0.2">
      <c r="B226" s="7"/>
      <c r="C226" s="7"/>
      <c r="D226" s="7"/>
      <c r="E226" s="7"/>
    </row>
    <row r="227" spans="2:5" ht="14.25" customHeight="1" x14ac:dyDescent="0.2">
      <c r="B227" s="7"/>
      <c r="C227" s="7"/>
      <c r="D227" s="7"/>
      <c r="E227" s="7"/>
    </row>
    <row r="228" spans="2:5" ht="14.25" customHeight="1" x14ac:dyDescent="0.2">
      <c r="B228" s="7"/>
      <c r="C228" s="7"/>
      <c r="D228" s="7"/>
      <c r="E228" s="7"/>
    </row>
    <row r="229" spans="2:5" ht="14.25" customHeight="1" x14ac:dyDescent="0.2">
      <c r="B229" s="7"/>
      <c r="C229" s="7"/>
      <c r="D229" s="7"/>
      <c r="E229" s="7"/>
    </row>
    <row r="230" spans="2:5" ht="14.25" customHeight="1" x14ac:dyDescent="0.2">
      <c r="B230" s="7"/>
      <c r="C230" s="7"/>
      <c r="D230" s="7"/>
      <c r="E230" s="7"/>
    </row>
    <row r="231" spans="2:5" ht="14.25" customHeight="1" x14ac:dyDescent="0.2">
      <c r="B231" s="7"/>
      <c r="C231" s="7"/>
      <c r="D231" s="7"/>
      <c r="E231" s="7"/>
    </row>
    <row r="232" spans="2:5" ht="14.25" customHeight="1" x14ac:dyDescent="0.2">
      <c r="B232" s="7"/>
      <c r="C232" s="7"/>
      <c r="D232" s="7"/>
      <c r="E232" s="7"/>
    </row>
    <row r="233" spans="2:5" ht="14.25" customHeight="1" x14ac:dyDescent="0.2">
      <c r="B233" s="7"/>
      <c r="C233" s="7"/>
      <c r="D233" s="7"/>
      <c r="E233" s="7"/>
    </row>
    <row r="234" spans="2:5" ht="14.25" customHeight="1" x14ac:dyDescent="0.2">
      <c r="B234" s="7"/>
      <c r="C234" s="7"/>
      <c r="D234" s="7"/>
      <c r="E234" s="7"/>
    </row>
    <row r="235" spans="2:5" ht="14.25" customHeight="1" x14ac:dyDescent="0.2">
      <c r="B235" s="7"/>
      <c r="C235" s="7"/>
      <c r="D235" s="7"/>
      <c r="E235" s="7"/>
    </row>
    <row r="236" spans="2:5" ht="14.25" customHeight="1" x14ac:dyDescent="0.2">
      <c r="B236" s="7"/>
      <c r="C236" s="7"/>
      <c r="D236" s="7"/>
      <c r="E236" s="7"/>
    </row>
    <row r="237" spans="2:5" ht="14.25" customHeight="1" x14ac:dyDescent="0.2">
      <c r="B237" s="7"/>
      <c r="C237" s="7"/>
      <c r="D237" s="7"/>
      <c r="E237" s="7"/>
    </row>
    <row r="238" spans="2:5" ht="14.25" customHeight="1" x14ac:dyDescent="0.2">
      <c r="B238" s="7"/>
      <c r="C238" s="7"/>
      <c r="D238" s="7"/>
      <c r="E238" s="7"/>
    </row>
    <row r="239" spans="2:5" ht="14.25" customHeight="1" x14ac:dyDescent="0.2">
      <c r="B239" s="7"/>
      <c r="C239" s="7"/>
      <c r="D239" s="7"/>
      <c r="E239" s="7"/>
    </row>
    <row r="240" spans="2:5" ht="14.25" customHeight="1" x14ac:dyDescent="0.2">
      <c r="B240" s="7"/>
      <c r="C240" s="7"/>
      <c r="D240" s="7"/>
      <c r="E240" s="7"/>
    </row>
    <row r="241" spans="2:5" ht="14.25" customHeight="1" x14ac:dyDescent="0.2">
      <c r="B241" s="7"/>
      <c r="C241" s="7"/>
      <c r="D241" s="7"/>
      <c r="E241" s="7"/>
    </row>
    <row r="242" spans="2:5" ht="14.25" customHeight="1" x14ac:dyDescent="0.2">
      <c r="B242" s="7"/>
      <c r="C242" s="7"/>
      <c r="D242" s="7"/>
      <c r="E242" s="7"/>
    </row>
    <row r="243" spans="2:5" ht="14.25" customHeight="1" x14ac:dyDescent="0.2">
      <c r="B243" s="7"/>
      <c r="C243" s="7"/>
      <c r="D243" s="7"/>
      <c r="E243" s="7"/>
    </row>
    <row r="244" spans="2:5" ht="14.25" customHeight="1" x14ac:dyDescent="0.2">
      <c r="B244" s="7"/>
      <c r="C244" s="7"/>
      <c r="D244" s="7"/>
      <c r="E244" s="7"/>
    </row>
    <row r="245" spans="2:5" ht="14.25" customHeight="1" x14ac:dyDescent="0.2">
      <c r="B245" s="7"/>
      <c r="C245" s="7"/>
      <c r="D245" s="7"/>
      <c r="E245" s="7"/>
    </row>
    <row r="246" spans="2:5" ht="14.25" customHeight="1" x14ac:dyDescent="0.2">
      <c r="B246" s="7"/>
      <c r="C246" s="7"/>
      <c r="D246" s="7"/>
      <c r="E246" s="7"/>
    </row>
    <row r="247" spans="2:5" ht="14.25" customHeight="1" x14ac:dyDescent="0.2">
      <c r="B247" s="7"/>
      <c r="C247" s="7"/>
      <c r="D247" s="7"/>
      <c r="E247" s="7"/>
    </row>
    <row r="248" spans="2:5" ht="14.25" customHeight="1" x14ac:dyDescent="0.2">
      <c r="B248" s="7"/>
      <c r="C248" s="7"/>
      <c r="D248" s="7"/>
      <c r="E248" s="7"/>
    </row>
    <row r="249" spans="2:5" ht="14.25" customHeight="1" x14ac:dyDescent="0.2">
      <c r="B249" s="7"/>
      <c r="C249" s="7"/>
      <c r="D249" s="7"/>
      <c r="E249" s="7"/>
    </row>
    <row r="250" spans="2:5" ht="14.25" customHeight="1" x14ac:dyDescent="0.2">
      <c r="B250" s="7"/>
      <c r="C250" s="7"/>
      <c r="D250" s="7"/>
      <c r="E250" s="7"/>
    </row>
    <row r="251" spans="2:5" ht="14.25" customHeight="1" x14ac:dyDescent="0.2">
      <c r="B251" s="7"/>
      <c r="C251" s="7"/>
      <c r="D251" s="7"/>
      <c r="E251" s="7"/>
    </row>
    <row r="252" spans="2:5" ht="14.25" customHeight="1" x14ac:dyDescent="0.2">
      <c r="B252" s="7"/>
      <c r="C252" s="7"/>
      <c r="D252" s="7"/>
      <c r="E252" s="7"/>
    </row>
    <row r="253" spans="2:5" ht="14.25" customHeight="1" x14ac:dyDescent="0.2">
      <c r="B253" s="7"/>
      <c r="C253" s="7"/>
      <c r="D253" s="7"/>
      <c r="E253" s="7"/>
    </row>
    <row r="254" spans="2:5" ht="14.25" customHeight="1" x14ac:dyDescent="0.2">
      <c r="B254" s="7"/>
      <c r="C254" s="7"/>
      <c r="D254" s="7"/>
      <c r="E254" s="7"/>
    </row>
    <row r="255" spans="2:5" ht="14.25" customHeight="1" x14ac:dyDescent="0.2">
      <c r="B255" s="7"/>
      <c r="C255" s="7"/>
      <c r="D255" s="7"/>
      <c r="E255" s="7"/>
    </row>
    <row r="256" spans="2:5" ht="14.25" customHeight="1" x14ac:dyDescent="0.2">
      <c r="B256" s="7"/>
      <c r="C256" s="7"/>
      <c r="D256" s="7"/>
      <c r="E256" s="7"/>
    </row>
    <row r="257" spans="2:5" ht="14.25" customHeight="1" x14ac:dyDescent="0.2">
      <c r="B257" s="7"/>
      <c r="C257" s="7"/>
      <c r="D257" s="7"/>
      <c r="E257" s="7"/>
    </row>
    <row r="258" spans="2:5" ht="14.25" customHeight="1" x14ac:dyDescent="0.2">
      <c r="B258" s="7"/>
      <c r="C258" s="7"/>
      <c r="D258" s="7"/>
      <c r="E258" s="7"/>
    </row>
    <row r="259" spans="2:5" ht="14.25" customHeight="1" x14ac:dyDescent="0.2">
      <c r="B259" s="7"/>
      <c r="C259" s="7"/>
      <c r="D259" s="7"/>
      <c r="E259" s="7"/>
    </row>
    <row r="260" spans="2:5" ht="14.25" customHeight="1" x14ac:dyDescent="0.2">
      <c r="B260" s="7"/>
      <c r="C260" s="7"/>
      <c r="D260" s="7"/>
      <c r="E260" s="7"/>
    </row>
    <row r="261" spans="2:5" ht="14.25" customHeight="1" x14ac:dyDescent="0.2">
      <c r="B261" s="7"/>
      <c r="C261" s="7"/>
      <c r="D261" s="7"/>
      <c r="E261" s="7"/>
    </row>
    <row r="262" spans="2:5" ht="14.25" customHeight="1" x14ac:dyDescent="0.2">
      <c r="B262" s="7"/>
      <c r="C262" s="7"/>
      <c r="D262" s="7"/>
      <c r="E262" s="7"/>
    </row>
    <row r="263" spans="2:5" ht="14.25" customHeight="1" x14ac:dyDescent="0.2">
      <c r="B263" s="7"/>
      <c r="C263" s="7"/>
      <c r="D263" s="7"/>
      <c r="E263" s="7"/>
    </row>
    <row r="264" spans="2:5" ht="14.25" customHeight="1" x14ac:dyDescent="0.2">
      <c r="B264" s="7"/>
      <c r="C264" s="7"/>
      <c r="D264" s="7"/>
      <c r="E264" s="7"/>
    </row>
    <row r="265" spans="2:5" ht="14.25" customHeight="1" x14ac:dyDescent="0.2">
      <c r="B265" s="7"/>
      <c r="C265" s="7"/>
      <c r="D265" s="7"/>
      <c r="E265" s="7"/>
    </row>
    <row r="266" spans="2:5" ht="14.25" customHeight="1" x14ac:dyDescent="0.2">
      <c r="B266" s="7"/>
      <c r="C266" s="7"/>
      <c r="D266" s="7"/>
      <c r="E266" s="7"/>
    </row>
    <row r="267" spans="2:5" ht="14.25" customHeight="1" x14ac:dyDescent="0.2">
      <c r="B267" s="7"/>
      <c r="C267" s="7"/>
      <c r="D267" s="7"/>
      <c r="E267" s="7"/>
    </row>
    <row r="268" spans="2:5" ht="14.25" customHeight="1" x14ac:dyDescent="0.2">
      <c r="B268" s="7"/>
      <c r="C268" s="7"/>
      <c r="D268" s="7"/>
      <c r="E268" s="7"/>
    </row>
    <row r="269" spans="2:5" ht="14.25" customHeight="1" x14ac:dyDescent="0.2">
      <c r="B269" s="7"/>
      <c r="C269" s="7"/>
      <c r="D269" s="7"/>
      <c r="E269" s="7"/>
    </row>
    <row r="270" spans="2:5" ht="14.25" customHeight="1" x14ac:dyDescent="0.2">
      <c r="B270" s="7"/>
      <c r="C270" s="7"/>
      <c r="D270" s="7"/>
      <c r="E270" s="7"/>
    </row>
    <row r="271" spans="2:5" ht="14.25" customHeight="1" x14ac:dyDescent="0.2">
      <c r="B271" s="7"/>
      <c r="C271" s="7"/>
      <c r="D271" s="7"/>
      <c r="E271" s="7"/>
    </row>
    <row r="272" spans="2:5" ht="14.25" customHeight="1" x14ac:dyDescent="0.2">
      <c r="B272" s="7"/>
      <c r="C272" s="7"/>
      <c r="D272" s="7"/>
      <c r="E272" s="7"/>
    </row>
    <row r="273" spans="2:5" ht="14.25" customHeight="1" x14ac:dyDescent="0.2">
      <c r="B273" s="7"/>
      <c r="C273" s="7"/>
      <c r="D273" s="7"/>
      <c r="E273" s="7"/>
    </row>
    <row r="274" spans="2:5" ht="14.25" customHeight="1" x14ac:dyDescent="0.2">
      <c r="B274" s="7"/>
      <c r="C274" s="7"/>
      <c r="D274" s="7"/>
      <c r="E274" s="7"/>
    </row>
    <row r="275" spans="2:5" ht="14.25" customHeight="1" x14ac:dyDescent="0.2">
      <c r="B275" s="7"/>
      <c r="C275" s="7"/>
      <c r="D275" s="7"/>
      <c r="E275" s="7"/>
    </row>
    <row r="276" spans="2:5" ht="14.25" customHeight="1" x14ac:dyDescent="0.2">
      <c r="B276" s="7"/>
      <c r="C276" s="7"/>
      <c r="D276" s="7"/>
      <c r="E276" s="7"/>
    </row>
    <row r="277" spans="2:5" ht="14.25" customHeight="1" x14ac:dyDescent="0.2">
      <c r="B277" s="7"/>
      <c r="C277" s="7"/>
      <c r="D277" s="7"/>
      <c r="E277" s="7"/>
    </row>
    <row r="278" spans="2:5" ht="14.25" customHeight="1" x14ac:dyDescent="0.2">
      <c r="B278" s="7"/>
      <c r="C278" s="7"/>
      <c r="D278" s="7"/>
      <c r="E278" s="7"/>
    </row>
    <row r="279" spans="2:5" ht="14.25" customHeight="1" x14ac:dyDescent="0.2">
      <c r="B279" s="7"/>
      <c r="C279" s="7"/>
      <c r="D279" s="7"/>
      <c r="E279" s="7"/>
    </row>
    <row r="280" spans="2:5" ht="14.25" customHeight="1" x14ac:dyDescent="0.2">
      <c r="B280" s="7"/>
      <c r="C280" s="7"/>
      <c r="D280" s="7"/>
      <c r="E280" s="7"/>
    </row>
    <row r="281" spans="2:5" ht="14.25" customHeight="1" x14ac:dyDescent="0.2">
      <c r="B281" s="7"/>
      <c r="C281" s="7"/>
      <c r="D281" s="7"/>
      <c r="E281" s="7"/>
    </row>
    <row r="282" spans="2:5" ht="14.25" customHeight="1" x14ac:dyDescent="0.2">
      <c r="B282" s="7"/>
      <c r="C282" s="7"/>
      <c r="D282" s="7"/>
      <c r="E282" s="7"/>
    </row>
    <row r="283" spans="2:5" ht="14.25" customHeight="1" x14ac:dyDescent="0.2">
      <c r="B283" s="7"/>
      <c r="C283" s="7"/>
      <c r="D283" s="7"/>
      <c r="E283" s="7"/>
    </row>
    <row r="284" spans="2:5" ht="14.25" customHeight="1" x14ac:dyDescent="0.2">
      <c r="B284" s="7"/>
      <c r="C284" s="7"/>
      <c r="D284" s="7"/>
      <c r="E284" s="7"/>
    </row>
    <row r="285" spans="2:5" ht="14.25" customHeight="1" x14ac:dyDescent="0.2">
      <c r="B285" s="7"/>
      <c r="C285" s="7"/>
      <c r="D285" s="7"/>
      <c r="E285" s="7"/>
    </row>
    <row r="286" spans="2:5" ht="14.25" customHeight="1" x14ac:dyDescent="0.2">
      <c r="B286" s="7"/>
      <c r="C286" s="7"/>
      <c r="D286" s="7"/>
      <c r="E286" s="7"/>
    </row>
    <row r="287" spans="2:5" ht="14.25" customHeight="1" x14ac:dyDescent="0.2">
      <c r="B287" s="7"/>
      <c r="C287" s="7"/>
      <c r="D287" s="7"/>
      <c r="E287" s="7"/>
    </row>
    <row r="288" spans="2:5" ht="14.25" customHeight="1" x14ac:dyDescent="0.2">
      <c r="B288" s="7"/>
      <c r="C288" s="7"/>
      <c r="D288" s="7"/>
      <c r="E288" s="7"/>
    </row>
    <row r="289" spans="2:5" ht="14.25" customHeight="1" x14ac:dyDescent="0.2">
      <c r="B289" s="7"/>
      <c r="C289" s="7"/>
      <c r="D289" s="7"/>
      <c r="E289" s="7"/>
    </row>
    <row r="290" spans="2:5" ht="14.25" customHeight="1" x14ac:dyDescent="0.2">
      <c r="B290" s="7"/>
      <c r="C290" s="7"/>
      <c r="D290" s="7"/>
      <c r="E290" s="7"/>
    </row>
    <row r="291" spans="2:5" ht="14.25" customHeight="1" x14ac:dyDescent="0.2">
      <c r="B291" s="7"/>
      <c r="C291" s="7"/>
      <c r="D291" s="7"/>
      <c r="E291" s="7"/>
    </row>
    <row r="292" spans="2:5" ht="14.25" customHeight="1" x14ac:dyDescent="0.2">
      <c r="B292" s="7"/>
      <c r="C292" s="7"/>
      <c r="D292" s="7"/>
      <c r="E292" s="7"/>
    </row>
    <row r="293" spans="2:5" ht="14.25" customHeight="1" x14ac:dyDescent="0.2">
      <c r="B293" s="7"/>
      <c r="C293" s="7"/>
      <c r="D293" s="7"/>
      <c r="E293" s="7"/>
    </row>
    <row r="294" spans="2:5" ht="14.25" customHeight="1" x14ac:dyDescent="0.2">
      <c r="B294" s="7"/>
      <c r="C294" s="7"/>
      <c r="D294" s="7"/>
      <c r="E294" s="7"/>
    </row>
    <row r="295" spans="2:5" ht="14.25" customHeight="1" x14ac:dyDescent="0.2">
      <c r="B295" s="7"/>
      <c r="C295" s="7"/>
      <c r="D295" s="7"/>
      <c r="E295" s="7"/>
    </row>
    <row r="296" spans="2:5" ht="14.25" customHeight="1" x14ac:dyDescent="0.2">
      <c r="B296" s="7"/>
      <c r="C296" s="7"/>
      <c r="D296" s="7"/>
      <c r="E296" s="7"/>
    </row>
    <row r="297" spans="2:5" ht="14.25" customHeight="1" x14ac:dyDescent="0.2">
      <c r="B297" s="7"/>
      <c r="C297" s="7"/>
      <c r="D297" s="7"/>
      <c r="E297" s="7"/>
    </row>
    <row r="298" spans="2:5" ht="14.25" customHeight="1" x14ac:dyDescent="0.2">
      <c r="B298" s="7"/>
      <c r="C298" s="7"/>
      <c r="D298" s="7"/>
      <c r="E298" s="7"/>
    </row>
    <row r="299" spans="2:5" ht="14.25" customHeight="1" x14ac:dyDescent="0.2">
      <c r="B299" s="7"/>
      <c r="C299" s="7"/>
      <c r="D299" s="7"/>
      <c r="E299" s="7"/>
    </row>
    <row r="300" spans="2:5" ht="14.25" customHeight="1" x14ac:dyDescent="0.2">
      <c r="B300" s="7"/>
      <c r="C300" s="7"/>
      <c r="D300" s="7"/>
      <c r="E300" s="7"/>
    </row>
    <row r="301" spans="2:5" ht="14.25" customHeight="1" x14ac:dyDescent="0.2">
      <c r="B301" s="7"/>
      <c r="C301" s="7"/>
      <c r="D301" s="7"/>
      <c r="E301" s="7"/>
    </row>
    <row r="302" spans="2:5" ht="14.25" customHeight="1" x14ac:dyDescent="0.2">
      <c r="B302" s="7"/>
      <c r="C302" s="7"/>
      <c r="D302" s="7"/>
      <c r="E302" s="7"/>
    </row>
    <row r="303" spans="2:5" ht="14.25" customHeight="1" x14ac:dyDescent="0.2">
      <c r="B303" s="7"/>
      <c r="C303" s="7"/>
      <c r="D303" s="7"/>
      <c r="E303" s="7"/>
    </row>
    <row r="304" spans="2:5" ht="14.25" customHeight="1" x14ac:dyDescent="0.2">
      <c r="B304" s="7"/>
      <c r="C304" s="7"/>
      <c r="D304" s="7"/>
      <c r="E304" s="7"/>
    </row>
    <row r="305" spans="2:5" ht="14.25" customHeight="1" x14ac:dyDescent="0.2">
      <c r="B305" s="7"/>
      <c r="C305" s="7"/>
      <c r="D305" s="7"/>
      <c r="E305" s="7"/>
    </row>
    <row r="306" spans="2:5" ht="14.25" customHeight="1" x14ac:dyDescent="0.2">
      <c r="B306" s="7"/>
      <c r="C306" s="7"/>
      <c r="D306" s="7"/>
      <c r="E306" s="7"/>
    </row>
    <row r="307" spans="2:5" ht="14.25" customHeight="1" x14ac:dyDescent="0.2">
      <c r="B307" s="7"/>
      <c r="C307" s="7"/>
      <c r="D307" s="7"/>
      <c r="E307" s="7"/>
    </row>
    <row r="308" spans="2:5" ht="14.25" customHeight="1" x14ac:dyDescent="0.2">
      <c r="B308" s="7"/>
      <c r="C308" s="7"/>
      <c r="D308" s="7"/>
      <c r="E308" s="7"/>
    </row>
    <row r="309" spans="2:5" ht="14.25" customHeight="1" x14ac:dyDescent="0.2">
      <c r="B309" s="7"/>
      <c r="C309" s="7"/>
      <c r="D309" s="7"/>
      <c r="E309" s="7"/>
    </row>
    <row r="310" spans="2:5" ht="14.25" customHeight="1" x14ac:dyDescent="0.2">
      <c r="B310" s="7"/>
      <c r="C310" s="7"/>
      <c r="D310" s="7"/>
      <c r="E310" s="7"/>
    </row>
    <row r="311" spans="2:5" ht="14.25" customHeight="1" x14ac:dyDescent="0.2">
      <c r="B311" s="7"/>
      <c r="C311" s="7"/>
      <c r="D311" s="7"/>
      <c r="E311" s="7"/>
    </row>
    <row r="312" spans="2:5" ht="14.25" customHeight="1" x14ac:dyDescent="0.2">
      <c r="B312" s="7"/>
      <c r="C312" s="7"/>
      <c r="D312" s="7"/>
      <c r="E312" s="7"/>
    </row>
    <row r="313" spans="2:5" ht="14.25" customHeight="1" x14ac:dyDescent="0.2">
      <c r="B313" s="7"/>
      <c r="C313" s="7"/>
      <c r="D313" s="7"/>
      <c r="E313" s="7"/>
    </row>
    <row r="314" spans="2:5" ht="14.25" customHeight="1" x14ac:dyDescent="0.2">
      <c r="B314" s="7"/>
      <c r="C314" s="7"/>
      <c r="D314" s="7"/>
      <c r="E314" s="7"/>
    </row>
    <row r="315" spans="2:5" ht="14.25" customHeight="1" x14ac:dyDescent="0.2">
      <c r="B315" s="7"/>
      <c r="C315" s="7"/>
      <c r="D315" s="7"/>
      <c r="E315" s="7"/>
    </row>
    <row r="316" spans="2:5" ht="14.25" customHeight="1" x14ac:dyDescent="0.2">
      <c r="B316" s="7"/>
      <c r="C316" s="7"/>
      <c r="D316" s="7"/>
      <c r="E316" s="7"/>
    </row>
    <row r="317" spans="2:5" ht="14.25" customHeight="1" x14ac:dyDescent="0.2">
      <c r="B317" s="7"/>
      <c r="C317" s="7"/>
      <c r="D317" s="7"/>
      <c r="E317" s="7"/>
    </row>
    <row r="318" spans="2:5" ht="14.25" customHeight="1" x14ac:dyDescent="0.2">
      <c r="B318" s="7"/>
      <c r="C318" s="7"/>
      <c r="D318" s="7"/>
      <c r="E318" s="7"/>
    </row>
    <row r="319" spans="2:5" ht="14.25" customHeight="1" x14ac:dyDescent="0.2">
      <c r="B319" s="7"/>
      <c r="C319" s="7"/>
      <c r="D319" s="7"/>
      <c r="E319" s="7"/>
    </row>
    <row r="320" spans="2:5" ht="14.25" customHeight="1" x14ac:dyDescent="0.2">
      <c r="B320" s="7"/>
      <c r="C320" s="7"/>
      <c r="D320" s="7"/>
      <c r="E320" s="7"/>
    </row>
    <row r="321" spans="2:5" ht="14.25" customHeight="1" x14ac:dyDescent="0.2">
      <c r="B321" s="7"/>
      <c r="C321" s="7"/>
      <c r="D321" s="7"/>
      <c r="E321" s="7"/>
    </row>
    <row r="322" spans="2:5" ht="14.25" customHeight="1" x14ac:dyDescent="0.2">
      <c r="B322" s="7"/>
      <c r="C322" s="7"/>
      <c r="D322" s="7"/>
      <c r="E322" s="7"/>
    </row>
    <row r="323" spans="2:5" ht="14.25" customHeight="1" x14ac:dyDescent="0.2">
      <c r="B323" s="7"/>
      <c r="C323" s="7"/>
      <c r="D323" s="7"/>
      <c r="E323" s="7"/>
    </row>
    <row r="324" spans="2:5" ht="14.25" customHeight="1" x14ac:dyDescent="0.2">
      <c r="B324" s="7"/>
      <c r="C324" s="7"/>
      <c r="D324" s="7"/>
      <c r="E324" s="7"/>
    </row>
    <row r="325" spans="2:5" ht="14.25" customHeight="1" x14ac:dyDescent="0.2">
      <c r="B325" s="7"/>
      <c r="C325" s="7"/>
      <c r="D325" s="7"/>
      <c r="E325" s="7"/>
    </row>
    <row r="326" spans="2:5" ht="14.25" customHeight="1" x14ac:dyDescent="0.2">
      <c r="B326" s="7"/>
      <c r="C326" s="7"/>
      <c r="D326" s="7"/>
      <c r="E326" s="7"/>
    </row>
    <row r="327" spans="2:5" ht="14.25" customHeight="1" x14ac:dyDescent="0.2">
      <c r="B327" s="7"/>
      <c r="C327" s="7"/>
      <c r="D327" s="7"/>
      <c r="E327" s="7"/>
    </row>
    <row r="328" spans="2:5" ht="14.25" customHeight="1" x14ac:dyDescent="0.2">
      <c r="B328" s="7"/>
      <c r="C328" s="7"/>
      <c r="D328" s="7"/>
      <c r="E328" s="7"/>
    </row>
    <row r="329" spans="2:5" ht="14.25" customHeight="1" x14ac:dyDescent="0.2">
      <c r="B329" s="7"/>
      <c r="C329" s="7"/>
      <c r="D329" s="7"/>
      <c r="E329" s="7"/>
    </row>
    <row r="330" spans="2:5" ht="14.25" customHeight="1" x14ac:dyDescent="0.2">
      <c r="B330" s="7"/>
      <c r="C330" s="7"/>
      <c r="D330" s="7"/>
      <c r="E330" s="7"/>
    </row>
    <row r="331" spans="2:5" ht="14.25" customHeight="1" x14ac:dyDescent="0.2">
      <c r="B331" s="7"/>
      <c r="C331" s="7"/>
      <c r="D331" s="7"/>
      <c r="E331" s="7"/>
    </row>
    <row r="332" spans="2:5" ht="14.25" customHeight="1" x14ac:dyDescent="0.2">
      <c r="B332" s="7"/>
      <c r="C332" s="7"/>
      <c r="D332" s="7"/>
      <c r="E332" s="7"/>
    </row>
    <row r="333" spans="2:5" ht="14.25" customHeight="1" x14ac:dyDescent="0.2">
      <c r="B333" s="7"/>
      <c r="C333" s="7"/>
      <c r="D333" s="7"/>
      <c r="E333" s="7"/>
    </row>
    <row r="334" spans="2:5" ht="14.25" customHeight="1" x14ac:dyDescent="0.2">
      <c r="B334" s="7"/>
      <c r="C334" s="7"/>
      <c r="D334" s="7"/>
      <c r="E334" s="7"/>
    </row>
    <row r="335" spans="2:5" ht="14.25" customHeight="1" x14ac:dyDescent="0.2">
      <c r="B335" s="7"/>
      <c r="C335" s="7"/>
      <c r="D335" s="7"/>
      <c r="E335" s="7"/>
    </row>
    <row r="336" spans="2:5" ht="14.25" customHeight="1" x14ac:dyDescent="0.2">
      <c r="B336" s="7"/>
      <c r="C336" s="7"/>
      <c r="D336" s="7"/>
      <c r="E336" s="7"/>
    </row>
    <row r="337" spans="2:5" ht="14.25" customHeight="1" x14ac:dyDescent="0.2">
      <c r="B337" s="7"/>
      <c r="C337" s="7"/>
      <c r="D337" s="7"/>
      <c r="E337" s="7"/>
    </row>
    <row r="338" spans="2:5" ht="14.25" customHeight="1" x14ac:dyDescent="0.2">
      <c r="B338" s="7"/>
      <c r="C338" s="7"/>
      <c r="D338" s="7"/>
      <c r="E338" s="7"/>
    </row>
    <row r="339" spans="2:5" ht="14.25" customHeight="1" x14ac:dyDescent="0.2">
      <c r="B339" s="7"/>
      <c r="C339" s="7"/>
      <c r="D339" s="7"/>
      <c r="E339" s="7"/>
    </row>
    <row r="340" spans="2:5" ht="14.25" customHeight="1" x14ac:dyDescent="0.2">
      <c r="B340" s="7"/>
      <c r="C340" s="7"/>
      <c r="D340" s="7"/>
      <c r="E340" s="7"/>
    </row>
    <row r="341" spans="2:5" ht="14.25" customHeight="1" x14ac:dyDescent="0.2">
      <c r="B341" s="7"/>
      <c r="C341" s="7"/>
      <c r="D341" s="7"/>
      <c r="E341" s="7"/>
    </row>
    <row r="342" spans="2:5" ht="14.25" customHeight="1" x14ac:dyDescent="0.2">
      <c r="B342" s="7"/>
      <c r="C342" s="7"/>
      <c r="D342" s="7"/>
      <c r="E342" s="7"/>
    </row>
    <row r="343" spans="2:5" ht="14.25" customHeight="1" x14ac:dyDescent="0.2">
      <c r="B343" s="7"/>
      <c r="C343" s="7"/>
      <c r="D343" s="7"/>
      <c r="E343" s="7"/>
    </row>
    <row r="344" spans="2:5" ht="14.25" customHeight="1" x14ac:dyDescent="0.2">
      <c r="B344" s="7"/>
      <c r="C344" s="7"/>
      <c r="D344" s="7"/>
      <c r="E344" s="7"/>
    </row>
    <row r="345" spans="2:5" ht="14.25" customHeight="1" x14ac:dyDescent="0.2">
      <c r="B345" s="7"/>
      <c r="C345" s="7"/>
      <c r="D345" s="7"/>
      <c r="E345" s="7"/>
    </row>
    <row r="346" spans="2:5" ht="14.25" customHeight="1" x14ac:dyDescent="0.2">
      <c r="B346" s="7"/>
      <c r="C346" s="7"/>
      <c r="D346" s="7"/>
      <c r="E346" s="7"/>
    </row>
    <row r="347" spans="2:5" ht="14.25" customHeight="1" x14ac:dyDescent="0.2">
      <c r="B347" s="7"/>
      <c r="C347" s="7"/>
      <c r="D347" s="7"/>
      <c r="E347" s="7"/>
    </row>
    <row r="348" spans="2:5" ht="14.25" customHeight="1" x14ac:dyDescent="0.2">
      <c r="B348" s="7"/>
      <c r="C348" s="7"/>
      <c r="D348" s="7"/>
      <c r="E348" s="7"/>
    </row>
    <row r="349" spans="2:5" ht="14.25" customHeight="1" x14ac:dyDescent="0.2">
      <c r="B349" s="7"/>
      <c r="C349" s="7"/>
      <c r="D349" s="7"/>
      <c r="E349" s="7"/>
    </row>
    <row r="350" spans="2:5" ht="14.25" customHeight="1" x14ac:dyDescent="0.2">
      <c r="B350" s="7"/>
      <c r="C350" s="7"/>
      <c r="D350" s="7"/>
      <c r="E350" s="7"/>
    </row>
    <row r="351" spans="2:5" ht="14.25" customHeight="1" x14ac:dyDescent="0.2">
      <c r="B351" s="7"/>
      <c r="C351" s="7"/>
      <c r="D351" s="7"/>
      <c r="E351" s="7"/>
    </row>
    <row r="352" spans="2:5" ht="14.25" customHeight="1" x14ac:dyDescent="0.2">
      <c r="B352" s="7"/>
      <c r="C352" s="7"/>
      <c r="D352" s="7"/>
      <c r="E352" s="7"/>
    </row>
    <row r="353" spans="2:5" ht="14.25" customHeight="1" x14ac:dyDescent="0.2">
      <c r="B353" s="7"/>
      <c r="C353" s="7"/>
      <c r="D353" s="7"/>
      <c r="E353" s="7"/>
    </row>
    <row r="354" spans="2:5" ht="14.25" customHeight="1" x14ac:dyDescent="0.2">
      <c r="B354" s="7"/>
      <c r="C354" s="7"/>
      <c r="D354" s="7"/>
      <c r="E354" s="7"/>
    </row>
    <row r="355" spans="2:5" ht="14.25" customHeight="1" x14ac:dyDescent="0.2">
      <c r="B355" s="7"/>
      <c r="C355" s="7"/>
      <c r="D355" s="7"/>
      <c r="E355" s="7"/>
    </row>
    <row r="356" spans="2:5" ht="14.25" customHeight="1" x14ac:dyDescent="0.2">
      <c r="B356" s="7"/>
      <c r="C356" s="7"/>
      <c r="D356" s="7"/>
      <c r="E356" s="7"/>
    </row>
    <row r="357" spans="2:5" ht="14.25" customHeight="1" x14ac:dyDescent="0.2">
      <c r="B357" s="7"/>
      <c r="C357" s="7"/>
      <c r="D357" s="7"/>
      <c r="E357" s="7"/>
    </row>
    <row r="358" spans="2:5" ht="14.25" customHeight="1" x14ac:dyDescent="0.2">
      <c r="B358" s="7"/>
      <c r="C358" s="7"/>
      <c r="D358" s="7"/>
      <c r="E358" s="7"/>
    </row>
    <row r="359" spans="2:5" ht="14.25" customHeight="1" x14ac:dyDescent="0.2">
      <c r="B359" s="7"/>
      <c r="C359" s="7"/>
      <c r="D359" s="7"/>
      <c r="E359" s="7"/>
    </row>
    <row r="360" spans="2:5" ht="14.25" customHeight="1" x14ac:dyDescent="0.2">
      <c r="B360" s="7"/>
      <c r="C360" s="7"/>
      <c r="D360" s="7"/>
      <c r="E360" s="7"/>
    </row>
    <row r="361" spans="2:5" ht="14.25" customHeight="1" x14ac:dyDescent="0.2">
      <c r="B361" s="7"/>
      <c r="C361" s="7"/>
      <c r="D361" s="7"/>
      <c r="E361" s="7"/>
    </row>
    <row r="362" spans="2:5" ht="14.25" customHeight="1" x14ac:dyDescent="0.2">
      <c r="B362" s="7"/>
      <c r="C362" s="7"/>
      <c r="D362" s="7"/>
      <c r="E362" s="7"/>
    </row>
    <row r="363" spans="2:5" ht="14.25" customHeight="1" x14ac:dyDescent="0.2">
      <c r="B363" s="7"/>
      <c r="C363" s="7"/>
      <c r="D363" s="7"/>
      <c r="E363" s="7"/>
    </row>
    <row r="364" spans="2:5" ht="14.25" customHeight="1" x14ac:dyDescent="0.2">
      <c r="B364" s="7"/>
      <c r="C364" s="7"/>
      <c r="D364" s="7"/>
      <c r="E364" s="7"/>
    </row>
    <row r="365" spans="2:5" ht="14.25" customHeight="1" x14ac:dyDescent="0.2">
      <c r="B365" s="7"/>
      <c r="C365" s="7"/>
      <c r="D365" s="7"/>
      <c r="E365" s="7"/>
    </row>
    <row r="366" spans="2:5" ht="14.25" customHeight="1" x14ac:dyDescent="0.2">
      <c r="B366" s="7"/>
      <c r="C366" s="7"/>
      <c r="D366" s="7"/>
      <c r="E366" s="7"/>
    </row>
    <row r="367" spans="2:5" ht="14.25" customHeight="1" x14ac:dyDescent="0.2">
      <c r="B367" s="7"/>
      <c r="C367" s="7"/>
      <c r="D367" s="7"/>
      <c r="E367" s="7"/>
    </row>
    <row r="368" spans="2:5" ht="14.25" customHeight="1" x14ac:dyDescent="0.2">
      <c r="B368" s="7"/>
      <c r="C368" s="7"/>
      <c r="D368" s="7"/>
      <c r="E368" s="7"/>
    </row>
    <row r="369" spans="2:5" ht="14.25" customHeight="1" x14ac:dyDescent="0.2">
      <c r="B369" s="7"/>
      <c r="C369" s="7"/>
      <c r="D369" s="7"/>
      <c r="E369" s="7"/>
    </row>
    <row r="370" spans="2:5" ht="14.25" customHeight="1" x14ac:dyDescent="0.2">
      <c r="B370" s="7"/>
      <c r="C370" s="7"/>
      <c r="D370" s="7"/>
      <c r="E370" s="7"/>
    </row>
    <row r="371" spans="2:5" ht="14.25" customHeight="1" x14ac:dyDescent="0.2">
      <c r="B371" s="7"/>
      <c r="C371" s="7"/>
      <c r="D371" s="7"/>
      <c r="E371" s="7"/>
    </row>
    <row r="372" spans="2:5" ht="14.25" customHeight="1" x14ac:dyDescent="0.2">
      <c r="B372" s="7"/>
      <c r="C372" s="7"/>
      <c r="D372" s="7"/>
      <c r="E372" s="7"/>
    </row>
    <row r="373" spans="2:5" ht="14.25" customHeight="1" x14ac:dyDescent="0.2">
      <c r="B373" s="7"/>
      <c r="C373" s="7"/>
      <c r="D373" s="7"/>
      <c r="E373" s="7"/>
    </row>
    <row r="374" spans="2:5" ht="14.25" customHeight="1" x14ac:dyDescent="0.2">
      <c r="B374" s="7"/>
      <c r="C374" s="7"/>
      <c r="D374" s="7"/>
      <c r="E374" s="7"/>
    </row>
    <row r="375" spans="2:5" ht="14.25" customHeight="1" x14ac:dyDescent="0.2">
      <c r="B375" s="7"/>
      <c r="C375" s="7"/>
      <c r="D375" s="7"/>
      <c r="E375" s="7"/>
    </row>
    <row r="376" spans="2:5" ht="14.25" customHeight="1" x14ac:dyDescent="0.2">
      <c r="B376" s="7"/>
      <c r="C376" s="7"/>
      <c r="D376" s="7"/>
      <c r="E376" s="7"/>
    </row>
    <row r="377" spans="2:5" ht="14.25" customHeight="1" x14ac:dyDescent="0.2">
      <c r="B377" s="7"/>
      <c r="C377" s="7"/>
      <c r="D377" s="7"/>
      <c r="E377" s="7"/>
    </row>
    <row r="378" spans="2:5" ht="14.25" customHeight="1" x14ac:dyDescent="0.2">
      <c r="B378" s="7"/>
      <c r="C378" s="7"/>
      <c r="D378" s="7"/>
      <c r="E378" s="7"/>
    </row>
    <row r="379" spans="2:5" ht="14.25" customHeight="1" x14ac:dyDescent="0.2">
      <c r="B379" s="7"/>
      <c r="C379" s="7"/>
      <c r="D379" s="7"/>
      <c r="E379" s="7"/>
    </row>
    <row r="380" spans="2:5" ht="14.25" customHeight="1" x14ac:dyDescent="0.2">
      <c r="B380" s="7"/>
      <c r="C380" s="7"/>
      <c r="D380" s="7"/>
      <c r="E380" s="7"/>
    </row>
    <row r="381" spans="2:5" ht="14.25" customHeight="1" x14ac:dyDescent="0.2">
      <c r="B381" s="7"/>
      <c r="C381" s="7"/>
      <c r="D381" s="7"/>
      <c r="E381" s="7"/>
    </row>
    <row r="382" spans="2:5" ht="14.25" customHeight="1" x14ac:dyDescent="0.2">
      <c r="B382" s="7"/>
      <c r="C382" s="7"/>
      <c r="D382" s="7"/>
      <c r="E382" s="7"/>
    </row>
    <row r="383" spans="2:5" ht="14.25" customHeight="1" x14ac:dyDescent="0.2">
      <c r="B383" s="7"/>
      <c r="C383" s="7"/>
      <c r="D383" s="7"/>
      <c r="E383" s="7"/>
    </row>
    <row r="384" spans="2:5" ht="14.25" customHeight="1" x14ac:dyDescent="0.2">
      <c r="B384" s="7"/>
      <c r="C384" s="7"/>
      <c r="D384" s="7"/>
      <c r="E384" s="7"/>
    </row>
    <row r="385" spans="2:5" ht="14.25" customHeight="1" x14ac:dyDescent="0.2">
      <c r="B385" s="7"/>
      <c r="C385" s="7"/>
      <c r="D385" s="7"/>
      <c r="E385" s="7"/>
    </row>
    <row r="386" spans="2:5" ht="14.25" customHeight="1" x14ac:dyDescent="0.2">
      <c r="B386" s="7"/>
      <c r="C386" s="7"/>
      <c r="D386" s="7"/>
      <c r="E386" s="7"/>
    </row>
    <row r="387" spans="2:5" ht="14.25" customHeight="1" x14ac:dyDescent="0.2">
      <c r="B387" s="7"/>
      <c r="C387" s="7"/>
      <c r="D387" s="7"/>
      <c r="E387" s="7"/>
    </row>
    <row r="388" spans="2:5" ht="14.25" customHeight="1" x14ac:dyDescent="0.2">
      <c r="B388" s="7"/>
      <c r="C388" s="7"/>
      <c r="D388" s="7"/>
      <c r="E388" s="7"/>
    </row>
    <row r="389" spans="2:5" ht="14.25" customHeight="1" x14ac:dyDescent="0.2">
      <c r="B389" s="7"/>
      <c r="C389" s="7"/>
      <c r="D389" s="7"/>
      <c r="E389" s="7"/>
    </row>
    <row r="390" spans="2:5" ht="14.25" customHeight="1" x14ac:dyDescent="0.2">
      <c r="B390" s="7"/>
      <c r="C390" s="7"/>
      <c r="D390" s="7"/>
      <c r="E390" s="7"/>
    </row>
    <row r="391" spans="2:5" ht="14.25" customHeight="1" x14ac:dyDescent="0.2">
      <c r="B391" s="7"/>
      <c r="C391" s="7"/>
      <c r="D391" s="7"/>
      <c r="E391" s="7"/>
    </row>
    <row r="392" spans="2:5" ht="14.25" customHeight="1" x14ac:dyDescent="0.2">
      <c r="B392" s="7"/>
      <c r="C392" s="7"/>
      <c r="D392" s="7"/>
      <c r="E392" s="7"/>
    </row>
    <row r="393" spans="2:5" ht="14.25" customHeight="1" x14ac:dyDescent="0.2">
      <c r="B393" s="7"/>
      <c r="C393" s="7"/>
      <c r="D393" s="7"/>
      <c r="E393" s="7"/>
    </row>
    <row r="394" spans="2:5" ht="14.25" customHeight="1" x14ac:dyDescent="0.2">
      <c r="B394" s="7"/>
      <c r="C394" s="7"/>
      <c r="D394" s="7"/>
      <c r="E394" s="7"/>
    </row>
    <row r="395" spans="2:5" ht="14.25" customHeight="1" x14ac:dyDescent="0.2">
      <c r="B395" s="7"/>
      <c r="C395" s="7"/>
      <c r="D395" s="7"/>
      <c r="E395" s="7"/>
    </row>
    <row r="396" spans="2:5" ht="14.25" customHeight="1" x14ac:dyDescent="0.2">
      <c r="B396" s="7"/>
      <c r="C396" s="7"/>
      <c r="D396" s="7"/>
      <c r="E396" s="7"/>
    </row>
    <row r="397" spans="2:5" ht="14.25" customHeight="1" x14ac:dyDescent="0.2">
      <c r="B397" s="7"/>
      <c r="C397" s="7"/>
      <c r="D397" s="7"/>
      <c r="E397" s="7"/>
    </row>
    <row r="398" spans="2:5" ht="14.25" customHeight="1" x14ac:dyDescent="0.2">
      <c r="B398" s="7"/>
      <c r="C398" s="7"/>
      <c r="D398" s="7"/>
      <c r="E398" s="7"/>
    </row>
    <row r="399" spans="2:5" ht="14.25" customHeight="1" x14ac:dyDescent="0.2">
      <c r="B399" s="7"/>
      <c r="C399" s="7"/>
      <c r="D399" s="7"/>
      <c r="E399" s="7"/>
    </row>
    <row r="400" spans="2:5" ht="14.25" customHeight="1" x14ac:dyDescent="0.2">
      <c r="B400" s="7"/>
      <c r="C400" s="7"/>
      <c r="D400" s="7"/>
      <c r="E400" s="7"/>
    </row>
    <row r="401" spans="2:5" ht="14.25" customHeight="1" x14ac:dyDescent="0.2">
      <c r="B401" s="7"/>
      <c r="C401" s="7"/>
      <c r="D401" s="7"/>
      <c r="E401" s="7"/>
    </row>
    <row r="402" spans="2:5" ht="14.25" customHeight="1" x14ac:dyDescent="0.2">
      <c r="B402" s="7"/>
      <c r="C402" s="7"/>
      <c r="D402" s="7"/>
      <c r="E402" s="7"/>
    </row>
    <row r="403" spans="2:5" ht="14.25" customHeight="1" x14ac:dyDescent="0.2">
      <c r="B403" s="7"/>
      <c r="C403" s="7"/>
      <c r="D403" s="7"/>
      <c r="E403" s="7"/>
    </row>
    <row r="404" spans="2:5" ht="14.25" customHeight="1" x14ac:dyDescent="0.2">
      <c r="B404" s="7"/>
      <c r="C404" s="7"/>
      <c r="D404" s="7"/>
      <c r="E404" s="7"/>
    </row>
    <row r="405" spans="2:5" ht="14.25" customHeight="1" x14ac:dyDescent="0.2">
      <c r="B405" s="7"/>
      <c r="C405" s="7"/>
      <c r="D405" s="7"/>
      <c r="E405" s="7"/>
    </row>
    <row r="406" spans="2:5" ht="14.25" customHeight="1" x14ac:dyDescent="0.2">
      <c r="B406" s="7"/>
      <c r="C406" s="7"/>
      <c r="D406" s="7"/>
      <c r="E406" s="7"/>
    </row>
    <row r="407" spans="2:5" ht="14.25" customHeight="1" x14ac:dyDescent="0.2">
      <c r="B407" s="7"/>
      <c r="C407" s="7"/>
      <c r="D407" s="7"/>
      <c r="E407" s="7"/>
    </row>
    <row r="408" spans="2:5" ht="14.25" customHeight="1" x14ac:dyDescent="0.2">
      <c r="B408" s="7"/>
      <c r="C408" s="7"/>
      <c r="D408" s="7"/>
      <c r="E408" s="7"/>
    </row>
    <row r="409" spans="2:5" ht="14.25" customHeight="1" x14ac:dyDescent="0.2">
      <c r="B409" s="7"/>
      <c r="C409" s="7"/>
      <c r="D409" s="7"/>
      <c r="E409" s="7"/>
    </row>
    <row r="410" spans="2:5" ht="14.25" customHeight="1" x14ac:dyDescent="0.2">
      <c r="B410" s="7"/>
      <c r="C410" s="7"/>
      <c r="D410" s="7"/>
      <c r="E410" s="7"/>
    </row>
    <row r="411" spans="2:5" ht="14.25" customHeight="1" x14ac:dyDescent="0.2">
      <c r="B411" s="7"/>
      <c r="C411" s="7"/>
      <c r="D411" s="7"/>
      <c r="E411" s="7"/>
    </row>
    <row r="412" spans="2:5" ht="14.25" customHeight="1" x14ac:dyDescent="0.2">
      <c r="B412" s="7"/>
      <c r="C412" s="7"/>
      <c r="D412" s="7"/>
      <c r="E412" s="7"/>
    </row>
    <row r="413" spans="2:5" ht="14.25" customHeight="1" x14ac:dyDescent="0.2">
      <c r="B413" s="7"/>
      <c r="C413" s="7"/>
      <c r="D413" s="7"/>
      <c r="E413" s="7"/>
    </row>
    <row r="414" spans="2:5" ht="14.25" customHeight="1" x14ac:dyDescent="0.2">
      <c r="B414" s="7"/>
      <c r="C414" s="7"/>
      <c r="D414" s="7"/>
      <c r="E414" s="7"/>
    </row>
    <row r="415" spans="2:5" ht="14.25" customHeight="1" x14ac:dyDescent="0.2">
      <c r="B415" s="7"/>
      <c r="C415" s="7"/>
      <c r="D415" s="7"/>
      <c r="E415" s="7"/>
    </row>
    <row r="416" spans="2:5" ht="14.25" customHeight="1" x14ac:dyDescent="0.2">
      <c r="B416" s="7"/>
      <c r="C416" s="7"/>
      <c r="D416" s="7"/>
      <c r="E416" s="7"/>
    </row>
    <row r="417" spans="2:5" ht="14.25" customHeight="1" x14ac:dyDescent="0.2">
      <c r="B417" s="7"/>
      <c r="C417" s="7"/>
      <c r="D417" s="7"/>
      <c r="E417" s="7"/>
    </row>
    <row r="418" spans="2:5" ht="14.25" customHeight="1" x14ac:dyDescent="0.2">
      <c r="B418" s="7"/>
      <c r="C418" s="7"/>
      <c r="D418" s="7"/>
      <c r="E418" s="7"/>
    </row>
    <row r="419" spans="2:5" ht="14.25" customHeight="1" x14ac:dyDescent="0.2">
      <c r="B419" s="7"/>
      <c r="C419" s="7"/>
      <c r="D419" s="7"/>
      <c r="E419" s="7"/>
    </row>
    <row r="420" spans="2:5" ht="14.25" customHeight="1" x14ac:dyDescent="0.2">
      <c r="B420" s="7"/>
      <c r="C420" s="7"/>
      <c r="D420" s="7"/>
      <c r="E420" s="7"/>
    </row>
    <row r="421" spans="2:5" ht="14.25" customHeight="1" x14ac:dyDescent="0.2">
      <c r="B421" s="7"/>
      <c r="C421" s="7"/>
      <c r="D421" s="7"/>
      <c r="E421" s="7"/>
    </row>
    <row r="422" spans="2:5" ht="14.25" customHeight="1" x14ac:dyDescent="0.2">
      <c r="B422" s="7"/>
      <c r="C422" s="7"/>
      <c r="D422" s="7"/>
      <c r="E422" s="7"/>
    </row>
    <row r="423" spans="2:5" ht="14.25" customHeight="1" x14ac:dyDescent="0.2">
      <c r="B423" s="7"/>
      <c r="C423" s="7"/>
      <c r="D423" s="7"/>
      <c r="E423" s="7"/>
    </row>
    <row r="424" spans="2:5" ht="14.25" customHeight="1" x14ac:dyDescent="0.2">
      <c r="B424" s="7"/>
      <c r="C424" s="7"/>
      <c r="D424" s="7"/>
      <c r="E424" s="7"/>
    </row>
    <row r="425" spans="2:5" ht="14.25" customHeight="1" x14ac:dyDescent="0.2">
      <c r="B425" s="7"/>
      <c r="C425" s="7"/>
      <c r="D425" s="7"/>
      <c r="E425" s="7"/>
    </row>
    <row r="426" spans="2:5" ht="14.25" customHeight="1" x14ac:dyDescent="0.2">
      <c r="B426" s="7"/>
      <c r="C426" s="7"/>
      <c r="D426" s="7"/>
      <c r="E426" s="7"/>
    </row>
    <row r="427" spans="2:5" ht="14.25" customHeight="1" x14ac:dyDescent="0.2">
      <c r="B427" s="7"/>
      <c r="C427" s="7"/>
      <c r="D427" s="7"/>
      <c r="E427" s="7"/>
    </row>
    <row r="428" spans="2:5" ht="14.25" customHeight="1" x14ac:dyDescent="0.2">
      <c r="B428" s="7"/>
      <c r="C428" s="7"/>
      <c r="D428" s="7"/>
      <c r="E428" s="7"/>
    </row>
    <row r="429" spans="2:5" ht="14.25" customHeight="1" x14ac:dyDescent="0.2">
      <c r="B429" s="7"/>
      <c r="C429" s="7"/>
      <c r="D429" s="7"/>
      <c r="E429" s="7"/>
    </row>
    <row r="430" spans="2:5" ht="14.25" customHeight="1" x14ac:dyDescent="0.2">
      <c r="B430" s="7"/>
      <c r="C430" s="7"/>
      <c r="D430" s="7"/>
      <c r="E430" s="7"/>
    </row>
    <row r="431" spans="2:5" ht="14.25" customHeight="1" x14ac:dyDescent="0.2">
      <c r="B431" s="7"/>
      <c r="C431" s="7"/>
      <c r="D431" s="7"/>
      <c r="E431" s="7"/>
    </row>
    <row r="432" spans="2:5" ht="14.25" customHeight="1" x14ac:dyDescent="0.2">
      <c r="B432" s="7"/>
      <c r="C432" s="7"/>
      <c r="D432" s="7"/>
      <c r="E432" s="7"/>
    </row>
    <row r="433" spans="2:5" ht="14.25" customHeight="1" x14ac:dyDescent="0.2">
      <c r="B433" s="7"/>
      <c r="C433" s="7"/>
      <c r="D433" s="7"/>
      <c r="E433" s="7"/>
    </row>
    <row r="434" spans="2:5" ht="14.25" customHeight="1" x14ac:dyDescent="0.2">
      <c r="B434" s="7"/>
      <c r="C434" s="7"/>
      <c r="D434" s="7"/>
      <c r="E434" s="7"/>
    </row>
    <row r="435" spans="2:5" ht="14.25" customHeight="1" x14ac:dyDescent="0.2">
      <c r="B435" s="7"/>
      <c r="C435" s="7"/>
      <c r="D435" s="7"/>
      <c r="E435" s="7"/>
    </row>
    <row r="436" spans="2:5" ht="14.25" customHeight="1" x14ac:dyDescent="0.2">
      <c r="B436" s="7"/>
      <c r="C436" s="7"/>
      <c r="D436" s="7"/>
      <c r="E436" s="7"/>
    </row>
    <row r="437" spans="2:5" ht="14.25" customHeight="1" x14ac:dyDescent="0.2">
      <c r="B437" s="7"/>
      <c r="C437" s="7"/>
      <c r="D437" s="7"/>
      <c r="E437" s="7"/>
    </row>
    <row r="438" spans="2:5" ht="14.25" customHeight="1" x14ac:dyDescent="0.2">
      <c r="B438" s="7"/>
      <c r="C438" s="7"/>
      <c r="D438" s="7"/>
      <c r="E438" s="7"/>
    </row>
    <row r="439" spans="2:5" ht="14.25" customHeight="1" x14ac:dyDescent="0.2">
      <c r="B439" s="7"/>
      <c r="C439" s="7"/>
      <c r="D439" s="7"/>
      <c r="E439" s="7"/>
    </row>
    <row r="440" spans="2:5" ht="14.25" customHeight="1" x14ac:dyDescent="0.2">
      <c r="B440" s="7"/>
      <c r="C440" s="7"/>
      <c r="D440" s="7"/>
      <c r="E440" s="7"/>
    </row>
    <row r="441" spans="2:5" ht="14.25" customHeight="1" x14ac:dyDescent="0.2">
      <c r="B441" s="7"/>
      <c r="C441" s="7"/>
      <c r="D441" s="7"/>
      <c r="E441" s="7"/>
    </row>
    <row r="442" spans="2:5" ht="14.25" customHeight="1" x14ac:dyDescent="0.2">
      <c r="B442" s="7"/>
      <c r="C442" s="7"/>
      <c r="D442" s="7"/>
      <c r="E442" s="7"/>
    </row>
    <row r="443" spans="2:5" ht="14.25" customHeight="1" x14ac:dyDescent="0.2">
      <c r="B443" s="7"/>
      <c r="C443" s="7"/>
      <c r="D443" s="7"/>
      <c r="E443" s="7"/>
    </row>
    <row r="444" spans="2:5" ht="14.25" customHeight="1" x14ac:dyDescent="0.2">
      <c r="B444" s="7"/>
      <c r="C444" s="7"/>
      <c r="D444" s="7"/>
      <c r="E444" s="7"/>
    </row>
    <row r="445" spans="2:5" ht="14.25" customHeight="1" x14ac:dyDescent="0.2">
      <c r="B445" s="7"/>
      <c r="C445" s="7"/>
      <c r="D445" s="7"/>
      <c r="E445" s="7"/>
    </row>
    <row r="446" spans="2:5" ht="14.25" customHeight="1" x14ac:dyDescent="0.2">
      <c r="B446" s="7"/>
      <c r="C446" s="7"/>
      <c r="D446" s="7"/>
      <c r="E446" s="7"/>
    </row>
    <row r="447" spans="2:5" ht="14.25" customHeight="1" x14ac:dyDescent="0.2">
      <c r="B447" s="7"/>
      <c r="C447" s="7"/>
      <c r="D447" s="7"/>
      <c r="E447" s="7"/>
    </row>
    <row r="448" spans="2:5" ht="14.25" customHeight="1" x14ac:dyDescent="0.2">
      <c r="B448" s="7"/>
      <c r="C448" s="7"/>
      <c r="D448" s="7"/>
      <c r="E448" s="7"/>
    </row>
    <row r="449" spans="2:5" ht="14.25" customHeight="1" x14ac:dyDescent="0.2">
      <c r="B449" s="7"/>
      <c r="C449" s="7"/>
      <c r="D449" s="7"/>
      <c r="E449" s="7"/>
    </row>
    <row r="450" spans="2:5" ht="14.25" customHeight="1" x14ac:dyDescent="0.2">
      <c r="B450" s="7"/>
      <c r="C450" s="7"/>
      <c r="D450" s="7"/>
      <c r="E450" s="7"/>
    </row>
    <row r="451" spans="2:5" ht="14.25" customHeight="1" x14ac:dyDescent="0.2">
      <c r="B451" s="7"/>
      <c r="C451" s="7"/>
      <c r="D451" s="7"/>
      <c r="E451" s="7"/>
    </row>
    <row r="452" spans="2:5" ht="14.25" customHeight="1" x14ac:dyDescent="0.2">
      <c r="B452" s="7"/>
      <c r="C452" s="7"/>
      <c r="D452" s="7"/>
      <c r="E452" s="7"/>
    </row>
    <row r="453" spans="2:5" ht="14.25" customHeight="1" x14ac:dyDescent="0.2">
      <c r="B453" s="7"/>
      <c r="C453" s="7"/>
      <c r="D453" s="7"/>
      <c r="E453" s="7"/>
    </row>
    <row r="454" spans="2:5" ht="14.25" customHeight="1" x14ac:dyDescent="0.2">
      <c r="B454" s="7"/>
      <c r="C454" s="7"/>
      <c r="D454" s="7"/>
      <c r="E454" s="7"/>
    </row>
    <row r="455" spans="2:5" ht="14.25" customHeight="1" x14ac:dyDescent="0.2">
      <c r="B455" s="7"/>
      <c r="C455" s="7"/>
      <c r="D455" s="7"/>
      <c r="E455" s="7"/>
    </row>
    <row r="456" spans="2:5" ht="14.25" customHeight="1" x14ac:dyDescent="0.2">
      <c r="B456" s="7"/>
      <c r="C456" s="7"/>
      <c r="D456" s="7"/>
      <c r="E456" s="7"/>
    </row>
    <row r="457" spans="2:5" ht="14.25" customHeight="1" x14ac:dyDescent="0.2">
      <c r="B457" s="7"/>
      <c r="C457" s="7"/>
      <c r="D457" s="7"/>
      <c r="E457" s="7"/>
    </row>
    <row r="458" spans="2:5" ht="14.25" customHeight="1" x14ac:dyDescent="0.2">
      <c r="B458" s="7"/>
      <c r="C458" s="7"/>
      <c r="D458" s="7"/>
      <c r="E458" s="7"/>
    </row>
    <row r="459" spans="2:5" ht="14.25" customHeight="1" x14ac:dyDescent="0.2">
      <c r="B459" s="7"/>
      <c r="C459" s="7"/>
      <c r="D459" s="7"/>
      <c r="E459" s="7"/>
    </row>
    <row r="460" spans="2:5" ht="14.25" customHeight="1" x14ac:dyDescent="0.2">
      <c r="B460" s="7"/>
      <c r="C460" s="7"/>
      <c r="D460" s="7"/>
      <c r="E460" s="7"/>
    </row>
    <row r="461" spans="2:5" ht="14.25" customHeight="1" x14ac:dyDescent="0.2">
      <c r="B461" s="7"/>
      <c r="C461" s="7"/>
      <c r="D461" s="7"/>
      <c r="E461" s="7"/>
    </row>
    <row r="462" spans="2:5" ht="14.25" customHeight="1" x14ac:dyDescent="0.2">
      <c r="B462" s="7"/>
      <c r="C462" s="7"/>
      <c r="D462" s="7"/>
      <c r="E462" s="7"/>
    </row>
    <row r="463" spans="2:5" ht="14.25" customHeight="1" x14ac:dyDescent="0.2">
      <c r="B463" s="7"/>
      <c r="C463" s="7"/>
      <c r="D463" s="7"/>
      <c r="E463" s="7"/>
    </row>
    <row r="464" spans="2:5" ht="14.25" customHeight="1" x14ac:dyDescent="0.2">
      <c r="B464" s="7"/>
      <c r="C464" s="7"/>
      <c r="D464" s="7"/>
      <c r="E464" s="7"/>
    </row>
    <row r="465" spans="2:5" ht="14.25" customHeight="1" x14ac:dyDescent="0.2">
      <c r="B465" s="7"/>
      <c r="C465" s="7"/>
      <c r="D465" s="7"/>
      <c r="E465" s="7"/>
    </row>
    <row r="466" spans="2:5" ht="14.25" customHeight="1" x14ac:dyDescent="0.2">
      <c r="B466" s="7"/>
      <c r="C466" s="7"/>
      <c r="D466" s="7"/>
      <c r="E466" s="7"/>
    </row>
    <row r="467" spans="2:5" ht="14.25" customHeight="1" x14ac:dyDescent="0.2">
      <c r="B467" s="7"/>
      <c r="C467" s="7"/>
      <c r="D467" s="7"/>
      <c r="E467" s="7"/>
    </row>
    <row r="468" spans="2:5" ht="14.25" customHeight="1" x14ac:dyDescent="0.2">
      <c r="B468" s="7"/>
      <c r="C468" s="7"/>
      <c r="D468" s="7"/>
      <c r="E468" s="7"/>
    </row>
    <row r="469" spans="2:5" ht="14.25" customHeight="1" x14ac:dyDescent="0.2">
      <c r="B469" s="7"/>
      <c r="C469" s="7"/>
      <c r="D469" s="7"/>
      <c r="E469" s="7"/>
    </row>
    <row r="470" spans="2:5" ht="14.25" customHeight="1" x14ac:dyDescent="0.2">
      <c r="B470" s="7"/>
      <c r="C470" s="7"/>
      <c r="D470" s="7"/>
      <c r="E470" s="7"/>
    </row>
    <row r="471" spans="2:5" ht="14.25" customHeight="1" x14ac:dyDescent="0.2">
      <c r="B471" s="7"/>
      <c r="C471" s="7"/>
      <c r="D471" s="7"/>
      <c r="E471" s="7"/>
    </row>
    <row r="472" spans="2:5" ht="14.25" customHeight="1" x14ac:dyDescent="0.2">
      <c r="B472" s="7"/>
      <c r="C472" s="7"/>
      <c r="D472" s="7"/>
      <c r="E472" s="7"/>
    </row>
    <row r="473" spans="2:5" ht="14.25" customHeight="1" x14ac:dyDescent="0.2">
      <c r="B473" s="7"/>
      <c r="C473" s="7"/>
      <c r="D473" s="7"/>
      <c r="E473" s="7"/>
    </row>
    <row r="474" spans="2:5" ht="14.25" customHeight="1" x14ac:dyDescent="0.2">
      <c r="B474" s="7"/>
      <c r="C474" s="7"/>
      <c r="D474" s="7"/>
      <c r="E474" s="7"/>
    </row>
    <row r="475" spans="2:5" ht="14.25" customHeight="1" x14ac:dyDescent="0.2">
      <c r="B475" s="7"/>
      <c r="C475" s="7"/>
      <c r="D475" s="7"/>
      <c r="E475" s="7"/>
    </row>
    <row r="476" spans="2:5" ht="14.25" customHeight="1" x14ac:dyDescent="0.2">
      <c r="B476" s="7"/>
      <c r="C476" s="7"/>
      <c r="D476" s="7"/>
      <c r="E476" s="7"/>
    </row>
    <row r="477" spans="2:5" ht="14.25" customHeight="1" x14ac:dyDescent="0.2">
      <c r="B477" s="7"/>
      <c r="C477" s="7"/>
      <c r="D477" s="7"/>
      <c r="E477" s="7"/>
    </row>
    <row r="478" spans="2:5" ht="14.25" customHeight="1" x14ac:dyDescent="0.2">
      <c r="B478" s="7"/>
      <c r="C478" s="7"/>
      <c r="D478" s="7"/>
      <c r="E478" s="7"/>
    </row>
    <row r="479" spans="2:5" ht="14.25" customHeight="1" x14ac:dyDescent="0.2">
      <c r="B479" s="7"/>
      <c r="C479" s="7"/>
      <c r="D479" s="7"/>
      <c r="E479" s="7"/>
    </row>
    <row r="480" spans="2:5" ht="14.25" customHeight="1" x14ac:dyDescent="0.2">
      <c r="B480" s="7"/>
      <c r="C480" s="7"/>
      <c r="D480" s="7"/>
      <c r="E480" s="7"/>
    </row>
    <row r="481" spans="2:5" ht="14.25" customHeight="1" x14ac:dyDescent="0.2">
      <c r="B481" s="7"/>
      <c r="C481" s="7"/>
      <c r="D481" s="7"/>
      <c r="E481" s="7"/>
    </row>
    <row r="482" spans="2:5" ht="14.25" customHeight="1" x14ac:dyDescent="0.2">
      <c r="B482" s="7"/>
      <c r="C482" s="7"/>
      <c r="D482" s="7"/>
      <c r="E482" s="7"/>
    </row>
    <row r="483" spans="2:5" ht="14.25" customHeight="1" x14ac:dyDescent="0.2">
      <c r="B483" s="7"/>
      <c r="C483" s="7"/>
      <c r="D483" s="7"/>
      <c r="E483" s="7"/>
    </row>
    <row r="484" spans="2:5" ht="14.25" customHeight="1" x14ac:dyDescent="0.2">
      <c r="B484" s="7"/>
      <c r="C484" s="7"/>
      <c r="D484" s="7"/>
      <c r="E484" s="7"/>
    </row>
    <row r="485" spans="2:5" ht="14.25" customHeight="1" x14ac:dyDescent="0.2">
      <c r="B485" s="7"/>
      <c r="C485" s="7"/>
      <c r="D485" s="7"/>
      <c r="E485" s="7"/>
    </row>
    <row r="486" spans="2:5" ht="14.25" customHeight="1" x14ac:dyDescent="0.2">
      <c r="B486" s="7"/>
      <c r="C486" s="7"/>
      <c r="D486" s="7"/>
      <c r="E486" s="7"/>
    </row>
    <row r="487" spans="2:5" ht="14.25" customHeight="1" x14ac:dyDescent="0.2">
      <c r="B487" s="7"/>
      <c r="C487" s="7"/>
      <c r="D487" s="7"/>
      <c r="E487" s="7"/>
    </row>
    <row r="488" spans="2:5" ht="14.25" customHeight="1" x14ac:dyDescent="0.2">
      <c r="B488" s="7"/>
      <c r="C488" s="7"/>
      <c r="D488" s="7"/>
      <c r="E488" s="7"/>
    </row>
    <row r="489" spans="2:5" ht="14.25" customHeight="1" x14ac:dyDescent="0.2">
      <c r="B489" s="7"/>
      <c r="C489" s="7"/>
      <c r="D489" s="7"/>
      <c r="E489" s="7"/>
    </row>
    <row r="490" spans="2:5" ht="14.25" customHeight="1" x14ac:dyDescent="0.2">
      <c r="B490" s="7"/>
      <c r="C490" s="7"/>
      <c r="D490" s="7"/>
      <c r="E490" s="7"/>
    </row>
    <row r="491" spans="2:5" ht="14.25" customHeight="1" x14ac:dyDescent="0.2">
      <c r="B491" s="7"/>
      <c r="C491" s="7"/>
      <c r="D491" s="7"/>
      <c r="E491" s="7"/>
    </row>
    <row r="492" spans="2:5" ht="14.25" customHeight="1" x14ac:dyDescent="0.2">
      <c r="B492" s="7"/>
      <c r="C492" s="7"/>
      <c r="D492" s="7"/>
      <c r="E492" s="7"/>
    </row>
    <row r="493" spans="2:5" ht="14.25" customHeight="1" x14ac:dyDescent="0.2">
      <c r="B493" s="7"/>
      <c r="C493" s="7"/>
      <c r="D493" s="7"/>
      <c r="E493" s="7"/>
    </row>
    <row r="494" spans="2:5" ht="14.25" customHeight="1" x14ac:dyDescent="0.2">
      <c r="B494" s="7"/>
      <c r="C494" s="7"/>
      <c r="D494" s="7"/>
      <c r="E494" s="7"/>
    </row>
    <row r="495" spans="2:5" ht="14.25" customHeight="1" x14ac:dyDescent="0.2">
      <c r="B495" s="7"/>
      <c r="C495" s="7"/>
      <c r="D495" s="7"/>
      <c r="E495" s="7"/>
    </row>
    <row r="496" spans="2:5" ht="14.25" customHeight="1" x14ac:dyDescent="0.2">
      <c r="B496" s="7"/>
      <c r="C496" s="7"/>
      <c r="D496" s="7"/>
      <c r="E496" s="7"/>
    </row>
    <row r="497" spans="2:5" ht="14.25" customHeight="1" x14ac:dyDescent="0.2">
      <c r="B497" s="7"/>
      <c r="C497" s="7"/>
      <c r="D497" s="7"/>
      <c r="E497" s="7"/>
    </row>
    <row r="498" spans="2:5" ht="14.25" customHeight="1" x14ac:dyDescent="0.2">
      <c r="B498" s="7"/>
      <c r="C498" s="7"/>
      <c r="D498" s="7"/>
      <c r="E498" s="7"/>
    </row>
    <row r="499" spans="2:5" ht="14.25" customHeight="1" x14ac:dyDescent="0.2">
      <c r="B499" s="7"/>
      <c r="C499" s="7"/>
      <c r="D499" s="7"/>
      <c r="E499" s="7"/>
    </row>
    <row r="500" spans="2:5" ht="14.25" customHeight="1" x14ac:dyDescent="0.2">
      <c r="B500" s="7"/>
      <c r="C500" s="7"/>
      <c r="D500" s="7"/>
      <c r="E500" s="7"/>
    </row>
    <row r="501" spans="2:5" ht="14.25" customHeight="1" x14ac:dyDescent="0.2">
      <c r="B501" s="7"/>
      <c r="C501" s="7"/>
      <c r="D501" s="7"/>
      <c r="E501" s="7"/>
    </row>
    <row r="502" spans="2:5" ht="14.25" customHeight="1" x14ac:dyDescent="0.2">
      <c r="B502" s="7"/>
      <c r="C502" s="7"/>
      <c r="D502" s="7"/>
      <c r="E502" s="7"/>
    </row>
    <row r="503" spans="2:5" ht="14.25" customHeight="1" x14ac:dyDescent="0.2">
      <c r="B503" s="7"/>
      <c r="C503" s="7"/>
      <c r="D503" s="7"/>
      <c r="E503" s="7"/>
    </row>
    <row r="504" spans="2:5" ht="14.25" customHeight="1" x14ac:dyDescent="0.2">
      <c r="B504" s="7"/>
      <c r="C504" s="7"/>
      <c r="D504" s="7"/>
      <c r="E504" s="7"/>
    </row>
    <row r="505" spans="2:5" ht="14.25" customHeight="1" x14ac:dyDescent="0.2">
      <c r="B505" s="7"/>
      <c r="C505" s="7"/>
      <c r="D505" s="7"/>
      <c r="E505" s="7"/>
    </row>
    <row r="506" spans="2:5" ht="14.25" customHeight="1" x14ac:dyDescent="0.2">
      <c r="B506" s="7"/>
      <c r="C506" s="7"/>
      <c r="D506" s="7"/>
      <c r="E506" s="7"/>
    </row>
    <row r="507" spans="2:5" ht="14.25" customHeight="1" x14ac:dyDescent="0.2">
      <c r="B507" s="7"/>
      <c r="C507" s="7"/>
      <c r="D507" s="7"/>
      <c r="E507" s="7"/>
    </row>
    <row r="508" spans="2:5" ht="14.25" customHeight="1" x14ac:dyDescent="0.2">
      <c r="B508" s="7"/>
      <c r="C508" s="7"/>
      <c r="D508" s="7"/>
      <c r="E508" s="7"/>
    </row>
    <row r="509" spans="2:5" ht="14.25" customHeight="1" x14ac:dyDescent="0.2">
      <c r="B509" s="7"/>
      <c r="C509" s="7"/>
      <c r="D509" s="7"/>
      <c r="E509" s="7"/>
    </row>
    <row r="510" spans="2:5" ht="14.25" customHeight="1" x14ac:dyDescent="0.2">
      <c r="B510" s="7"/>
      <c r="C510" s="7"/>
      <c r="D510" s="7"/>
      <c r="E510" s="7"/>
    </row>
    <row r="511" spans="2:5" ht="14.25" customHeight="1" x14ac:dyDescent="0.2">
      <c r="B511" s="7"/>
      <c r="C511" s="7"/>
      <c r="D511" s="7"/>
      <c r="E511" s="7"/>
    </row>
    <row r="512" spans="2:5" ht="14.25" customHeight="1" x14ac:dyDescent="0.2">
      <c r="B512" s="7"/>
      <c r="C512" s="7"/>
      <c r="D512" s="7"/>
      <c r="E512" s="7"/>
    </row>
    <row r="513" spans="2:5" ht="14.25" customHeight="1" x14ac:dyDescent="0.2">
      <c r="B513" s="7"/>
      <c r="C513" s="7"/>
      <c r="D513" s="7"/>
      <c r="E513" s="7"/>
    </row>
    <row r="514" spans="2:5" ht="14.25" customHeight="1" x14ac:dyDescent="0.2">
      <c r="B514" s="7"/>
      <c r="C514" s="7"/>
      <c r="D514" s="7"/>
      <c r="E514" s="7"/>
    </row>
    <row r="515" spans="2:5" ht="14.25" customHeight="1" x14ac:dyDescent="0.2">
      <c r="B515" s="7"/>
      <c r="C515" s="7"/>
      <c r="D515" s="7"/>
      <c r="E515" s="7"/>
    </row>
    <row r="516" spans="2:5" ht="14.25" customHeight="1" x14ac:dyDescent="0.2">
      <c r="B516" s="7"/>
      <c r="C516" s="7"/>
      <c r="D516" s="7"/>
      <c r="E516" s="7"/>
    </row>
    <row r="517" spans="2:5" ht="14.25" customHeight="1" x14ac:dyDescent="0.2">
      <c r="B517" s="7"/>
      <c r="C517" s="7"/>
      <c r="D517" s="7"/>
      <c r="E517" s="7"/>
    </row>
    <row r="518" spans="2:5" ht="14.25" customHeight="1" x14ac:dyDescent="0.2">
      <c r="B518" s="7"/>
      <c r="C518" s="7"/>
      <c r="D518" s="7"/>
      <c r="E518" s="7"/>
    </row>
    <row r="519" spans="2:5" ht="14.25" customHeight="1" x14ac:dyDescent="0.2">
      <c r="B519" s="7"/>
      <c r="C519" s="7"/>
      <c r="D519" s="7"/>
      <c r="E519" s="7"/>
    </row>
    <row r="520" spans="2:5" ht="14.25" customHeight="1" x14ac:dyDescent="0.2">
      <c r="B520" s="7"/>
      <c r="C520" s="7"/>
      <c r="D520" s="7"/>
      <c r="E520" s="7"/>
    </row>
    <row r="521" spans="2:5" ht="14.25" customHeight="1" x14ac:dyDescent="0.2">
      <c r="B521" s="7"/>
      <c r="C521" s="7"/>
      <c r="D521" s="7"/>
      <c r="E521" s="7"/>
    </row>
    <row r="522" spans="2:5" ht="14.25" customHeight="1" x14ac:dyDescent="0.2">
      <c r="B522" s="7"/>
      <c r="C522" s="7"/>
      <c r="D522" s="7"/>
      <c r="E522" s="7"/>
    </row>
    <row r="523" spans="2:5" ht="14.25" customHeight="1" x14ac:dyDescent="0.2">
      <c r="B523" s="7"/>
      <c r="C523" s="7"/>
      <c r="D523" s="7"/>
      <c r="E523" s="7"/>
    </row>
    <row r="524" spans="2:5" ht="14.25" customHeight="1" x14ac:dyDescent="0.2">
      <c r="B524" s="7"/>
      <c r="C524" s="7"/>
      <c r="D524" s="7"/>
      <c r="E524" s="7"/>
    </row>
    <row r="525" spans="2:5" ht="14.25" customHeight="1" x14ac:dyDescent="0.2">
      <c r="B525" s="7"/>
      <c r="C525" s="7"/>
      <c r="D525" s="7"/>
      <c r="E525" s="7"/>
    </row>
    <row r="526" spans="2:5" ht="14.25" customHeight="1" x14ac:dyDescent="0.2">
      <c r="B526" s="7"/>
      <c r="C526" s="7"/>
      <c r="D526" s="7"/>
      <c r="E526" s="7"/>
    </row>
    <row r="527" spans="2:5" ht="14.25" customHeight="1" x14ac:dyDescent="0.2">
      <c r="B527" s="7"/>
      <c r="C527" s="7"/>
      <c r="D527" s="7"/>
      <c r="E527" s="7"/>
    </row>
    <row r="528" spans="2:5" ht="14.25" customHeight="1" x14ac:dyDescent="0.2">
      <c r="B528" s="7"/>
      <c r="C528" s="7"/>
      <c r="D528" s="7"/>
      <c r="E528" s="7"/>
    </row>
    <row r="529" spans="2:5" ht="14.25" customHeight="1" x14ac:dyDescent="0.2">
      <c r="B529" s="7"/>
      <c r="C529" s="7"/>
      <c r="D529" s="7"/>
      <c r="E529" s="7"/>
    </row>
    <row r="530" spans="2:5" ht="14.25" customHeight="1" x14ac:dyDescent="0.2">
      <c r="B530" s="7"/>
      <c r="C530" s="7"/>
      <c r="D530" s="7"/>
      <c r="E530" s="7"/>
    </row>
    <row r="531" spans="2:5" ht="14.25" customHeight="1" x14ac:dyDescent="0.2">
      <c r="B531" s="7"/>
      <c r="C531" s="7"/>
      <c r="D531" s="7"/>
      <c r="E531" s="7"/>
    </row>
    <row r="532" spans="2:5" ht="14.25" customHeight="1" x14ac:dyDescent="0.2">
      <c r="B532" s="7"/>
      <c r="C532" s="7"/>
      <c r="D532" s="7"/>
      <c r="E532" s="7"/>
    </row>
    <row r="533" spans="2:5" ht="14.25" customHeight="1" x14ac:dyDescent="0.2">
      <c r="B533" s="7"/>
      <c r="C533" s="7"/>
      <c r="D533" s="7"/>
      <c r="E533" s="7"/>
    </row>
    <row r="534" spans="2:5" ht="14.25" customHeight="1" x14ac:dyDescent="0.2">
      <c r="B534" s="7"/>
      <c r="C534" s="7"/>
      <c r="D534" s="7"/>
      <c r="E534" s="7"/>
    </row>
    <row r="535" spans="2:5" ht="14.25" customHeight="1" x14ac:dyDescent="0.2">
      <c r="B535" s="7"/>
      <c r="C535" s="7"/>
      <c r="D535" s="7"/>
      <c r="E535" s="7"/>
    </row>
    <row r="536" spans="2:5" ht="14.25" customHeight="1" x14ac:dyDescent="0.2">
      <c r="B536" s="7"/>
      <c r="C536" s="7"/>
      <c r="D536" s="7"/>
      <c r="E536" s="7"/>
    </row>
    <row r="537" spans="2:5" ht="14.25" customHeight="1" x14ac:dyDescent="0.2">
      <c r="B537" s="7"/>
      <c r="C537" s="7"/>
      <c r="D537" s="7"/>
      <c r="E537" s="7"/>
    </row>
    <row r="538" spans="2:5" ht="14.25" customHeight="1" x14ac:dyDescent="0.2">
      <c r="B538" s="7"/>
      <c r="C538" s="7"/>
      <c r="D538" s="7"/>
      <c r="E538" s="7"/>
    </row>
    <row r="539" spans="2:5" ht="14.25" customHeight="1" x14ac:dyDescent="0.2">
      <c r="B539" s="7"/>
      <c r="C539" s="7"/>
      <c r="D539" s="7"/>
      <c r="E539" s="7"/>
    </row>
    <row r="540" spans="2:5" ht="14.25" customHeight="1" x14ac:dyDescent="0.2">
      <c r="B540" s="7"/>
      <c r="C540" s="7"/>
      <c r="D540" s="7"/>
      <c r="E540" s="7"/>
    </row>
    <row r="541" spans="2:5" ht="14.25" customHeight="1" x14ac:dyDescent="0.2">
      <c r="B541" s="7"/>
      <c r="C541" s="7"/>
      <c r="D541" s="7"/>
      <c r="E541" s="7"/>
    </row>
    <row r="542" spans="2:5" ht="14.25" customHeight="1" x14ac:dyDescent="0.2">
      <c r="B542" s="7"/>
      <c r="C542" s="7"/>
      <c r="D542" s="7"/>
      <c r="E542" s="7"/>
    </row>
    <row r="543" spans="2:5" ht="14.25" customHeight="1" x14ac:dyDescent="0.2">
      <c r="B543" s="7"/>
      <c r="C543" s="7"/>
      <c r="D543" s="7"/>
      <c r="E543" s="7"/>
    </row>
    <row r="544" spans="2:5" ht="14.25" customHeight="1" x14ac:dyDescent="0.2">
      <c r="B544" s="7"/>
      <c r="C544" s="7"/>
      <c r="D544" s="7"/>
      <c r="E544" s="7"/>
    </row>
    <row r="545" spans="2:5" ht="14.25" customHeight="1" x14ac:dyDescent="0.2">
      <c r="B545" s="7"/>
      <c r="C545" s="7"/>
      <c r="D545" s="7"/>
      <c r="E545" s="7"/>
    </row>
    <row r="546" spans="2:5" ht="14.25" customHeight="1" x14ac:dyDescent="0.2">
      <c r="B546" s="7"/>
      <c r="C546" s="7"/>
      <c r="D546" s="7"/>
      <c r="E546" s="7"/>
    </row>
    <row r="547" spans="2:5" ht="14.25" customHeight="1" x14ac:dyDescent="0.2">
      <c r="B547" s="7"/>
      <c r="C547" s="7"/>
      <c r="D547" s="7"/>
      <c r="E547" s="7"/>
    </row>
    <row r="548" spans="2:5" ht="14.25" customHeight="1" x14ac:dyDescent="0.2">
      <c r="B548" s="7"/>
      <c r="C548" s="7"/>
      <c r="D548" s="7"/>
      <c r="E548" s="7"/>
    </row>
    <row r="549" spans="2:5" ht="14.25" customHeight="1" x14ac:dyDescent="0.2">
      <c r="B549" s="7"/>
      <c r="C549" s="7"/>
      <c r="D549" s="7"/>
      <c r="E549" s="7"/>
    </row>
    <row r="550" spans="2:5" ht="14.25" customHeight="1" x14ac:dyDescent="0.2">
      <c r="B550" s="7"/>
      <c r="C550" s="7"/>
      <c r="D550" s="7"/>
      <c r="E550" s="7"/>
    </row>
    <row r="551" spans="2:5" ht="14.25" customHeight="1" x14ac:dyDescent="0.2">
      <c r="B551" s="7"/>
      <c r="C551" s="7"/>
      <c r="D551" s="7"/>
      <c r="E551" s="7"/>
    </row>
    <row r="552" spans="2:5" ht="14.25" customHeight="1" x14ac:dyDescent="0.2">
      <c r="B552" s="7"/>
      <c r="C552" s="7"/>
      <c r="D552" s="7"/>
      <c r="E552" s="7"/>
    </row>
    <row r="553" spans="2:5" ht="14.25" customHeight="1" x14ac:dyDescent="0.2">
      <c r="B553" s="7"/>
      <c r="C553" s="7"/>
      <c r="D553" s="7"/>
      <c r="E553" s="7"/>
    </row>
    <row r="554" spans="2:5" ht="14.25" customHeight="1" x14ac:dyDescent="0.2">
      <c r="B554" s="7"/>
      <c r="C554" s="7"/>
      <c r="D554" s="7"/>
      <c r="E554" s="7"/>
    </row>
    <row r="555" spans="2:5" ht="14.25" customHeight="1" x14ac:dyDescent="0.2">
      <c r="B555" s="7"/>
      <c r="C555" s="7"/>
      <c r="D555" s="7"/>
      <c r="E555" s="7"/>
    </row>
    <row r="556" spans="2:5" ht="14.25" customHeight="1" x14ac:dyDescent="0.2">
      <c r="B556" s="7"/>
      <c r="C556" s="7"/>
      <c r="D556" s="7"/>
      <c r="E556" s="7"/>
    </row>
    <row r="557" spans="2:5" ht="14.25" customHeight="1" x14ac:dyDescent="0.2">
      <c r="B557" s="7"/>
      <c r="C557" s="7"/>
      <c r="D557" s="7"/>
      <c r="E557" s="7"/>
    </row>
    <row r="558" spans="2:5" ht="14.25" customHeight="1" x14ac:dyDescent="0.2">
      <c r="B558" s="7"/>
      <c r="C558" s="7"/>
      <c r="D558" s="7"/>
      <c r="E558" s="7"/>
    </row>
    <row r="559" spans="2:5" ht="14.25" customHeight="1" x14ac:dyDescent="0.2">
      <c r="B559" s="7"/>
      <c r="C559" s="7"/>
      <c r="D559" s="7"/>
      <c r="E559" s="7"/>
    </row>
    <row r="560" spans="2:5" ht="14.25" customHeight="1" x14ac:dyDescent="0.2">
      <c r="B560" s="7"/>
      <c r="C560" s="7"/>
      <c r="D560" s="7"/>
      <c r="E560" s="7"/>
    </row>
    <row r="561" spans="2:5" ht="14.25" customHeight="1" x14ac:dyDescent="0.2">
      <c r="B561" s="7"/>
      <c r="C561" s="7"/>
      <c r="D561" s="7"/>
      <c r="E561" s="7"/>
    </row>
    <row r="562" spans="2:5" ht="14.25" customHeight="1" x14ac:dyDescent="0.2">
      <c r="B562" s="7"/>
      <c r="C562" s="7"/>
      <c r="D562" s="7"/>
      <c r="E562" s="7"/>
    </row>
    <row r="563" spans="2:5" ht="14.25" customHeight="1" x14ac:dyDescent="0.2">
      <c r="B563" s="7"/>
      <c r="C563" s="7"/>
      <c r="D563" s="7"/>
      <c r="E563" s="7"/>
    </row>
    <row r="564" spans="2:5" ht="14.25" customHeight="1" x14ac:dyDescent="0.2">
      <c r="B564" s="7"/>
      <c r="C564" s="7"/>
      <c r="D564" s="7"/>
      <c r="E564" s="7"/>
    </row>
    <row r="565" spans="2:5" ht="14.25" customHeight="1" x14ac:dyDescent="0.2">
      <c r="B565" s="7"/>
      <c r="C565" s="7"/>
      <c r="D565" s="7"/>
      <c r="E565" s="7"/>
    </row>
    <row r="566" spans="2:5" ht="14.25" customHeight="1" x14ac:dyDescent="0.2">
      <c r="B566" s="7"/>
      <c r="C566" s="7"/>
      <c r="D566" s="7"/>
      <c r="E566" s="7"/>
    </row>
    <row r="567" spans="2:5" ht="14.25" customHeight="1" x14ac:dyDescent="0.2">
      <c r="B567" s="7"/>
      <c r="C567" s="7"/>
      <c r="D567" s="7"/>
      <c r="E567" s="7"/>
    </row>
    <row r="568" spans="2:5" ht="14.25" customHeight="1" x14ac:dyDescent="0.2">
      <c r="B568" s="7"/>
      <c r="C568" s="7"/>
      <c r="D568" s="7"/>
      <c r="E568" s="7"/>
    </row>
    <row r="569" spans="2:5" ht="14.25" customHeight="1" x14ac:dyDescent="0.2">
      <c r="B569" s="7"/>
      <c r="C569" s="7"/>
      <c r="D569" s="7"/>
      <c r="E569" s="7"/>
    </row>
    <row r="570" spans="2:5" ht="14.25" customHeight="1" x14ac:dyDescent="0.2">
      <c r="B570" s="7"/>
      <c r="C570" s="7"/>
      <c r="D570" s="7"/>
      <c r="E570" s="7"/>
    </row>
    <row r="571" spans="2:5" ht="14.25" customHeight="1" x14ac:dyDescent="0.2">
      <c r="B571" s="7"/>
      <c r="C571" s="7"/>
      <c r="D571" s="7"/>
      <c r="E571" s="7"/>
    </row>
    <row r="572" spans="2:5" ht="14.25" customHeight="1" x14ac:dyDescent="0.2">
      <c r="B572" s="7"/>
      <c r="C572" s="7"/>
      <c r="D572" s="7"/>
      <c r="E572" s="7"/>
    </row>
    <row r="573" spans="2:5" ht="14.25" customHeight="1" x14ac:dyDescent="0.2">
      <c r="B573" s="7"/>
      <c r="C573" s="7"/>
      <c r="D573" s="7"/>
      <c r="E573" s="7"/>
    </row>
    <row r="574" spans="2:5" ht="14.25" customHeight="1" x14ac:dyDescent="0.2">
      <c r="B574" s="7"/>
      <c r="C574" s="7"/>
      <c r="D574" s="7"/>
      <c r="E574" s="7"/>
    </row>
    <row r="575" spans="2:5" ht="14.25" customHeight="1" x14ac:dyDescent="0.2">
      <c r="B575" s="7"/>
      <c r="C575" s="7"/>
      <c r="D575" s="7"/>
      <c r="E575" s="7"/>
    </row>
    <row r="576" spans="2:5" ht="14.25" customHeight="1" x14ac:dyDescent="0.2">
      <c r="B576" s="7"/>
      <c r="C576" s="7"/>
      <c r="D576" s="7"/>
      <c r="E576" s="7"/>
    </row>
    <row r="577" spans="2:5" ht="14.25" customHeight="1" x14ac:dyDescent="0.2">
      <c r="B577" s="7"/>
      <c r="C577" s="7"/>
      <c r="D577" s="7"/>
      <c r="E577" s="7"/>
    </row>
    <row r="578" spans="2:5" ht="14.25" customHeight="1" x14ac:dyDescent="0.2">
      <c r="B578" s="7"/>
      <c r="C578" s="7"/>
      <c r="D578" s="7"/>
      <c r="E578" s="7"/>
    </row>
    <row r="579" spans="2:5" ht="14.25" customHeight="1" x14ac:dyDescent="0.2">
      <c r="B579" s="7"/>
      <c r="C579" s="7"/>
      <c r="D579" s="7"/>
      <c r="E579" s="7"/>
    </row>
    <row r="580" spans="2:5" ht="14.25" customHeight="1" x14ac:dyDescent="0.2">
      <c r="B580" s="7"/>
      <c r="C580" s="7"/>
      <c r="D580" s="7"/>
      <c r="E580" s="7"/>
    </row>
    <row r="581" spans="2:5" ht="14.25" customHeight="1" x14ac:dyDescent="0.2">
      <c r="B581" s="7"/>
      <c r="C581" s="7"/>
      <c r="D581" s="7"/>
      <c r="E581" s="7"/>
    </row>
    <row r="582" spans="2:5" ht="14.25" customHeight="1" x14ac:dyDescent="0.2">
      <c r="B582" s="7"/>
      <c r="C582" s="7"/>
      <c r="D582" s="7"/>
      <c r="E582" s="7"/>
    </row>
    <row r="583" spans="2:5" ht="14.25" customHeight="1" x14ac:dyDescent="0.2">
      <c r="B583" s="7"/>
      <c r="C583" s="7"/>
      <c r="D583" s="7"/>
      <c r="E583" s="7"/>
    </row>
    <row r="584" spans="2:5" ht="14.25" customHeight="1" x14ac:dyDescent="0.2">
      <c r="B584" s="7"/>
      <c r="C584" s="7"/>
      <c r="D584" s="7"/>
      <c r="E584" s="7"/>
    </row>
    <row r="585" spans="2:5" ht="14.25" customHeight="1" x14ac:dyDescent="0.2">
      <c r="B585" s="7"/>
      <c r="C585" s="7"/>
      <c r="D585" s="7"/>
      <c r="E585" s="7"/>
    </row>
    <row r="586" spans="2:5" ht="14.25" customHeight="1" x14ac:dyDescent="0.2">
      <c r="B586" s="7"/>
      <c r="C586" s="7"/>
      <c r="D586" s="7"/>
      <c r="E586" s="7"/>
    </row>
    <row r="587" spans="2:5" ht="14.25" customHeight="1" x14ac:dyDescent="0.2">
      <c r="B587" s="7"/>
      <c r="C587" s="7"/>
      <c r="D587" s="7"/>
      <c r="E587" s="7"/>
    </row>
    <row r="588" spans="2:5" ht="14.25" customHeight="1" x14ac:dyDescent="0.2">
      <c r="B588" s="7"/>
      <c r="C588" s="7"/>
      <c r="D588" s="7"/>
      <c r="E588" s="7"/>
    </row>
    <row r="589" spans="2:5" ht="14.25" customHeight="1" x14ac:dyDescent="0.2">
      <c r="B589" s="7"/>
      <c r="C589" s="7"/>
      <c r="D589" s="7"/>
      <c r="E589" s="7"/>
    </row>
    <row r="590" spans="2:5" ht="14.25" customHeight="1" x14ac:dyDescent="0.2">
      <c r="B590" s="7"/>
      <c r="C590" s="7"/>
      <c r="D590" s="7"/>
      <c r="E590" s="7"/>
    </row>
    <row r="591" spans="2:5" ht="14.25" customHeight="1" x14ac:dyDescent="0.2">
      <c r="B591" s="7"/>
      <c r="C591" s="7"/>
      <c r="D591" s="7"/>
      <c r="E591" s="7"/>
    </row>
    <row r="592" spans="2:5" ht="14.25" customHeight="1" x14ac:dyDescent="0.2">
      <c r="B592" s="7"/>
      <c r="C592" s="7"/>
      <c r="D592" s="7"/>
      <c r="E592" s="7"/>
    </row>
    <row r="593" spans="2:5" ht="14.25" customHeight="1" x14ac:dyDescent="0.2">
      <c r="B593" s="7"/>
      <c r="C593" s="7"/>
      <c r="D593" s="7"/>
      <c r="E593" s="7"/>
    </row>
    <row r="594" spans="2:5" ht="14.25" customHeight="1" x14ac:dyDescent="0.2">
      <c r="B594" s="7"/>
      <c r="C594" s="7"/>
      <c r="D594" s="7"/>
      <c r="E594" s="7"/>
    </row>
    <row r="595" spans="2:5" ht="14.25" customHeight="1" x14ac:dyDescent="0.2">
      <c r="B595" s="7"/>
      <c r="C595" s="7"/>
      <c r="D595" s="7"/>
      <c r="E595" s="7"/>
    </row>
    <row r="596" spans="2:5" ht="14.25" customHeight="1" x14ac:dyDescent="0.2">
      <c r="B596" s="7"/>
      <c r="C596" s="7"/>
      <c r="D596" s="7"/>
      <c r="E596" s="7"/>
    </row>
    <row r="597" spans="2:5" ht="14.25" customHeight="1" x14ac:dyDescent="0.2">
      <c r="B597" s="7"/>
      <c r="C597" s="7"/>
      <c r="D597" s="7"/>
      <c r="E597" s="7"/>
    </row>
    <row r="598" spans="2:5" ht="14.25" customHeight="1" x14ac:dyDescent="0.2">
      <c r="B598" s="7"/>
      <c r="C598" s="7"/>
      <c r="D598" s="7"/>
      <c r="E598" s="7"/>
    </row>
    <row r="599" spans="2:5" ht="14.25" customHeight="1" x14ac:dyDescent="0.2">
      <c r="B599" s="7"/>
      <c r="C599" s="7"/>
      <c r="D599" s="7"/>
      <c r="E599" s="7"/>
    </row>
    <row r="600" spans="2:5" ht="14.25" customHeight="1" x14ac:dyDescent="0.2">
      <c r="B600" s="7"/>
      <c r="C600" s="7"/>
      <c r="D600" s="7"/>
      <c r="E600" s="7"/>
    </row>
    <row r="601" spans="2:5" ht="14.25" customHeight="1" x14ac:dyDescent="0.2">
      <c r="B601" s="7"/>
      <c r="C601" s="7"/>
      <c r="D601" s="7"/>
      <c r="E601" s="7"/>
    </row>
    <row r="602" spans="2:5" ht="14.25" customHeight="1" x14ac:dyDescent="0.2">
      <c r="B602" s="7"/>
      <c r="C602" s="7"/>
      <c r="D602" s="7"/>
      <c r="E602" s="7"/>
    </row>
    <row r="603" spans="2:5" ht="14.25" customHeight="1" x14ac:dyDescent="0.2">
      <c r="B603" s="7"/>
      <c r="C603" s="7"/>
      <c r="D603" s="7"/>
      <c r="E603" s="7"/>
    </row>
    <row r="604" spans="2:5" ht="14.25" customHeight="1" x14ac:dyDescent="0.2">
      <c r="B604" s="7"/>
      <c r="C604" s="7"/>
      <c r="D604" s="7"/>
      <c r="E604" s="7"/>
    </row>
    <row r="605" spans="2:5" ht="14.25" customHeight="1" x14ac:dyDescent="0.2">
      <c r="B605" s="7"/>
      <c r="C605" s="7"/>
      <c r="D605" s="7"/>
      <c r="E605" s="7"/>
    </row>
    <row r="606" spans="2:5" ht="14.25" customHeight="1" x14ac:dyDescent="0.2">
      <c r="B606" s="7"/>
      <c r="C606" s="7"/>
      <c r="D606" s="7"/>
      <c r="E606" s="7"/>
    </row>
    <row r="607" spans="2:5" ht="14.25" customHeight="1" x14ac:dyDescent="0.2">
      <c r="B607" s="7"/>
      <c r="C607" s="7"/>
      <c r="D607" s="7"/>
      <c r="E607" s="7"/>
    </row>
    <row r="608" spans="2:5" ht="14.25" customHeight="1" x14ac:dyDescent="0.2">
      <c r="B608" s="7"/>
      <c r="C608" s="7"/>
      <c r="D608" s="7"/>
      <c r="E608" s="7"/>
    </row>
    <row r="609" spans="2:5" ht="14.25" customHeight="1" x14ac:dyDescent="0.2">
      <c r="B609" s="7"/>
      <c r="C609" s="7"/>
      <c r="D609" s="7"/>
      <c r="E609" s="7"/>
    </row>
    <row r="610" spans="2:5" ht="14.25" customHeight="1" x14ac:dyDescent="0.2">
      <c r="B610" s="7"/>
      <c r="C610" s="7"/>
      <c r="D610" s="7"/>
      <c r="E610" s="7"/>
    </row>
    <row r="611" spans="2:5" ht="14.25" customHeight="1" x14ac:dyDescent="0.2">
      <c r="B611" s="7"/>
      <c r="C611" s="7"/>
      <c r="D611" s="7"/>
      <c r="E611" s="7"/>
    </row>
    <row r="612" spans="2:5" ht="14.25" customHeight="1" x14ac:dyDescent="0.2">
      <c r="B612" s="7"/>
      <c r="C612" s="7"/>
      <c r="D612" s="7"/>
      <c r="E612" s="7"/>
    </row>
    <row r="613" spans="2:5" ht="14.25" customHeight="1" x14ac:dyDescent="0.2">
      <c r="B613" s="7"/>
      <c r="C613" s="7"/>
      <c r="D613" s="7"/>
      <c r="E613" s="7"/>
    </row>
    <row r="614" spans="2:5" ht="14.25" customHeight="1" x14ac:dyDescent="0.2">
      <c r="B614" s="7"/>
      <c r="C614" s="7"/>
      <c r="D614" s="7"/>
      <c r="E614" s="7"/>
    </row>
    <row r="615" spans="2:5" ht="14.25" customHeight="1" x14ac:dyDescent="0.2">
      <c r="B615" s="7"/>
      <c r="C615" s="7"/>
      <c r="D615" s="7"/>
      <c r="E615" s="7"/>
    </row>
    <row r="616" spans="2:5" ht="14.25" customHeight="1" x14ac:dyDescent="0.2">
      <c r="B616" s="7"/>
      <c r="C616" s="7"/>
      <c r="D616" s="7"/>
      <c r="E616" s="7"/>
    </row>
    <row r="617" spans="2:5" ht="14.25" customHeight="1" x14ac:dyDescent="0.2">
      <c r="B617" s="7"/>
      <c r="C617" s="7"/>
      <c r="D617" s="7"/>
      <c r="E617" s="7"/>
    </row>
    <row r="618" spans="2:5" ht="14.25" customHeight="1" x14ac:dyDescent="0.2">
      <c r="B618" s="7"/>
      <c r="C618" s="7"/>
      <c r="D618" s="7"/>
      <c r="E618" s="7"/>
    </row>
    <row r="619" spans="2:5" ht="14.25" customHeight="1" x14ac:dyDescent="0.2">
      <c r="B619" s="7"/>
      <c r="C619" s="7"/>
      <c r="D619" s="7"/>
      <c r="E619" s="7"/>
    </row>
    <row r="620" spans="2:5" ht="14.25" customHeight="1" x14ac:dyDescent="0.2">
      <c r="B620" s="7"/>
      <c r="C620" s="7"/>
      <c r="D620" s="7"/>
      <c r="E620" s="7"/>
    </row>
    <row r="621" spans="2:5" ht="14.25" customHeight="1" x14ac:dyDescent="0.2">
      <c r="B621" s="7"/>
      <c r="C621" s="7"/>
      <c r="D621" s="7"/>
      <c r="E621" s="7"/>
    </row>
    <row r="622" spans="2:5" ht="14.25" customHeight="1" x14ac:dyDescent="0.2">
      <c r="B622" s="7"/>
      <c r="C622" s="7"/>
      <c r="D622" s="7"/>
      <c r="E622" s="7"/>
    </row>
    <row r="623" spans="2:5" ht="14.25" customHeight="1" x14ac:dyDescent="0.2">
      <c r="B623" s="7"/>
      <c r="C623" s="7"/>
      <c r="D623" s="7"/>
      <c r="E623" s="7"/>
    </row>
    <row r="624" spans="2:5" ht="14.25" customHeight="1" x14ac:dyDescent="0.2">
      <c r="B624" s="7"/>
      <c r="C624" s="7"/>
      <c r="D624" s="7"/>
      <c r="E624" s="7"/>
    </row>
    <row r="625" spans="2:5" ht="14.25" customHeight="1" x14ac:dyDescent="0.2">
      <c r="B625" s="7"/>
      <c r="C625" s="7"/>
      <c r="D625" s="7"/>
      <c r="E625" s="7"/>
    </row>
    <row r="626" spans="2:5" ht="14.25" customHeight="1" x14ac:dyDescent="0.2">
      <c r="B626" s="7"/>
      <c r="C626" s="7"/>
      <c r="D626" s="7"/>
      <c r="E626" s="7"/>
    </row>
    <row r="627" spans="2:5" ht="14.25" customHeight="1" x14ac:dyDescent="0.2">
      <c r="B627" s="7"/>
      <c r="C627" s="7"/>
      <c r="D627" s="7"/>
      <c r="E627" s="7"/>
    </row>
    <row r="628" spans="2:5" ht="14.25" customHeight="1" x14ac:dyDescent="0.2">
      <c r="B628" s="7"/>
      <c r="C628" s="7"/>
      <c r="D628" s="7"/>
      <c r="E628" s="7"/>
    </row>
    <row r="629" spans="2:5" ht="14.25" customHeight="1" x14ac:dyDescent="0.2">
      <c r="B629" s="7"/>
      <c r="C629" s="7"/>
      <c r="D629" s="7"/>
      <c r="E629" s="7"/>
    </row>
    <row r="630" spans="2:5" ht="14.25" customHeight="1" x14ac:dyDescent="0.2">
      <c r="B630" s="7"/>
      <c r="C630" s="7"/>
      <c r="D630" s="7"/>
      <c r="E630" s="7"/>
    </row>
    <row r="631" spans="2:5" ht="14.25" customHeight="1" x14ac:dyDescent="0.2">
      <c r="B631" s="7"/>
      <c r="C631" s="7"/>
      <c r="D631" s="7"/>
      <c r="E631" s="7"/>
    </row>
    <row r="632" spans="2:5" ht="14.25" customHeight="1" x14ac:dyDescent="0.2">
      <c r="B632" s="7"/>
      <c r="C632" s="7"/>
      <c r="D632" s="7"/>
      <c r="E632" s="7"/>
    </row>
    <row r="633" spans="2:5" ht="14.25" customHeight="1" x14ac:dyDescent="0.2">
      <c r="B633" s="7"/>
      <c r="C633" s="7"/>
      <c r="D633" s="7"/>
      <c r="E633" s="7"/>
    </row>
    <row r="634" spans="2:5" ht="14.25" customHeight="1" x14ac:dyDescent="0.2">
      <c r="B634" s="7"/>
      <c r="C634" s="7"/>
      <c r="D634" s="7"/>
      <c r="E634" s="7"/>
    </row>
    <row r="635" spans="2:5" ht="14.25" customHeight="1" x14ac:dyDescent="0.2">
      <c r="B635" s="7"/>
      <c r="C635" s="7"/>
      <c r="D635" s="7"/>
      <c r="E635" s="7"/>
    </row>
    <row r="636" spans="2:5" ht="14.25" customHeight="1" x14ac:dyDescent="0.2">
      <c r="B636" s="7"/>
      <c r="C636" s="7"/>
      <c r="D636" s="7"/>
      <c r="E636" s="7"/>
    </row>
    <row r="637" spans="2:5" ht="14.25" customHeight="1" x14ac:dyDescent="0.2">
      <c r="B637" s="7"/>
      <c r="C637" s="7"/>
      <c r="D637" s="7"/>
      <c r="E637" s="7"/>
    </row>
    <row r="638" spans="2:5" ht="14.25" customHeight="1" x14ac:dyDescent="0.2">
      <c r="B638" s="7"/>
      <c r="C638" s="7"/>
      <c r="D638" s="7"/>
      <c r="E638" s="7"/>
    </row>
    <row r="639" spans="2:5" ht="14.25" customHeight="1" x14ac:dyDescent="0.2">
      <c r="B639" s="7"/>
      <c r="C639" s="7"/>
      <c r="D639" s="7"/>
      <c r="E639" s="7"/>
    </row>
    <row r="640" spans="2:5" ht="14.25" customHeight="1" x14ac:dyDescent="0.2">
      <c r="B640" s="7"/>
      <c r="C640" s="7"/>
      <c r="D640" s="7"/>
      <c r="E640" s="7"/>
    </row>
    <row r="641" spans="2:5" ht="14.25" customHeight="1" x14ac:dyDescent="0.2">
      <c r="B641" s="7"/>
      <c r="C641" s="7"/>
      <c r="D641" s="7"/>
      <c r="E641" s="7"/>
    </row>
    <row r="642" spans="2:5" ht="14.25" customHeight="1" x14ac:dyDescent="0.2">
      <c r="B642" s="7"/>
      <c r="C642" s="7"/>
      <c r="D642" s="7"/>
      <c r="E642" s="7"/>
    </row>
    <row r="643" spans="2:5" ht="14.25" customHeight="1" x14ac:dyDescent="0.2">
      <c r="B643" s="7"/>
      <c r="C643" s="7"/>
      <c r="D643" s="7"/>
      <c r="E643" s="7"/>
    </row>
    <row r="644" spans="2:5" ht="14.25" customHeight="1" x14ac:dyDescent="0.2">
      <c r="B644" s="7"/>
      <c r="C644" s="7"/>
      <c r="D644" s="7"/>
      <c r="E644" s="7"/>
    </row>
    <row r="645" spans="2:5" ht="14.25" customHeight="1" x14ac:dyDescent="0.2">
      <c r="B645" s="7"/>
      <c r="C645" s="7"/>
      <c r="D645" s="7"/>
      <c r="E645" s="7"/>
    </row>
    <row r="646" spans="2:5" ht="14.25" customHeight="1" x14ac:dyDescent="0.2">
      <c r="B646" s="7"/>
      <c r="C646" s="7"/>
      <c r="D646" s="7"/>
      <c r="E646" s="7"/>
    </row>
    <row r="647" spans="2:5" ht="14.25" customHeight="1" x14ac:dyDescent="0.2">
      <c r="B647" s="7"/>
      <c r="C647" s="7"/>
      <c r="D647" s="7"/>
      <c r="E647" s="7"/>
    </row>
    <row r="648" spans="2:5" ht="14.25" customHeight="1" x14ac:dyDescent="0.2">
      <c r="B648" s="7"/>
      <c r="C648" s="7"/>
      <c r="D648" s="7"/>
      <c r="E648" s="7"/>
    </row>
    <row r="649" spans="2:5" ht="14.25" customHeight="1" x14ac:dyDescent="0.2">
      <c r="B649" s="7"/>
      <c r="C649" s="7"/>
      <c r="D649" s="7"/>
      <c r="E649" s="7"/>
    </row>
    <row r="650" spans="2:5" ht="14.25" customHeight="1" x14ac:dyDescent="0.2">
      <c r="B650" s="7"/>
      <c r="C650" s="7"/>
      <c r="D650" s="7"/>
      <c r="E650" s="7"/>
    </row>
    <row r="651" spans="2:5" ht="14.25" customHeight="1" x14ac:dyDescent="0.2">
      <c r="B651" s="7"/>
      <c r="C651" s="7"/>
      <c r="D651" s="7"/>
      <c r="E651" s="7"/>
    </row>
    <row r="652" spans="2:5" ht="14.25" customHeight="1" x14ac:dyDescent="0.2">
      <c r="B652" s="7"/>
      <c r="C652" s="7"/>
      <c r="D652" s="7"/>
      <c r="E652" s="7"/>
    </row>
    <row r="653" spans="2:5" ht="14.25" customHeight="1" x14ac:dyDescent="0.2">
      <c r="B653" s="7"/>
      <c r="C653" s="7"/>
      <c r="D653" s="7"/>
      <c r="E653" s="7"/>
    </row>
    <row r="654" spans="2:5" ht="14.25" customHeight="1" x14ac:dyDescent="0.2">
      <c r="B654" s="7"/>
      <c r="C654" s="7"/>
      <c r="D654" s="7"/>
      <c r="E654" s="7"/>
    </row>
    <row r="655" spans="2:5" ht="14.25" customHeight="1" x14ac:dyDescent="0.2">
      <c r="B655" s="7"/>
      <c r="C655" s="7"/>
      <c r="D655" s="7"/>
      <c r="E655" s="7"/>
    </row>
    <row r="656" spans="2:5" ht="14.25" customHeight="1" x14ac:dyDescent="0.2">
      <c r="B656" s="7"/>
      <c r="C656" s="7"/>
      <c r="D656" s="7"/>
      <c r="E656" s="7"/>
    </row>
    <row r="657" spans="2:5" ht="14.25" customHeight="1" x14ac:dyDescent="0.2">
      <c r="B657" s="7"/>
      <c r="C657" s="7"/>
      <c r="D657" s="7"/>
      <c r="E657" s="7"/>
    </row>
    <row r="658" spans="2:5" ht="14.25" customHeight="1" x14ac:dyDescent="0.2">
      <c r="B658" s="7"/>
      <c r="C658" s="7"/>
      <c r="D658" s="7"/>
      <c r="E658" s="7"/>
    </row>
    <row r="659" spans="2:5" ht="14.25" customHeight="1" x14ac:dyDescent="0.2">
      <c r="B659" s="7"/>
      <c r="C659" s="7"/>
      <c r="D659" s="7"/>
      <c r="E659" s="7"/>
    </row>
    <row r="660" spans="2:5" ht="14.25" customHeight="1" x14ac:dyDescent="0.2">
      <c r="B660" s="7"/>
      <c r="C660" s="7"/>
      <c r="D660" s="7"/>
      <c r="E660" s="7"/>
    </row>
    <row r="661" spans="2:5" ht="14.25" customHeight="1" x14ac:dyDescent="0.2">
      <c r="B661" s="7"/>
      <c r="C661" s="7"/>
      <c r="D661" s="7"/>
      <c r="E661" s="7"/>
    </row>
    <row r="662" spans="2:5" ht="14.25" customHeight="1" x14ac:dyDescent="0.2">
      <c r="B662" s="7"/>
      <c r="C662" s="7"/>
      <c r="D662" s="7"/>
      <c r="E662" s="7"/>
    </row>
    <row r="663" spans="2:5" ht="14.25" customHeight="1" x14ac:dyDescent="0.2">
      <c r="B663" s="7"/>
      <c r="C663" s="7"/>
      <c r="D663" s="7"/>
      <c r="E663" s="7"/>
    </row>
    <row r="664" spans="2:5" ht="14.25" customHeight="1" x14ac:dyDescent="0.2">
      <c r="B664" s="7"/>
      <c r="C664" s="7"/>
      <c r="D664" s="7"/>
      <c r="E664" s="7"/>
    </row>
    <row r="665" spans="2:5" ht="14.25" customHeight="1" x14ac:dyDescent="0.2">
      <c r="B665" s="7"/>
      <c r="C665" s="7"/>
      <c r="D665" s="7"/>
      <c r="E665" s="7"/>
    </row>
    <row r="666" spans="2:5" ht="14.25" customHeight="1" x14ac:dyDescent="0.2">
      <c r="B666" s="7"/>
      <c r="C666" s="7"/>
      <c r="D666" s="7"/>
      <c r="E666" s="7"/>
    </row>
    <row r="667" spans="2:5" ht="14.25" customHeight="1" x14ac:dyDescent="0.2">
      <c r="B667" s="7"/>
      <c r="C667" s="7"/>
      <c r="D667" s="7"/>
      <c r="E667" s="7"/>
    </row>
    <row r="668" spans="2:5" ht="14.25" customHeight="1" x14ac:dyDescent="0.2">
      <c r="B668" s="7"/>
      <c r="C668" s="7"/>
      <c r="D668" s="7"/>
      <c r="E668" s="7"/>
    </row>
    <row r="669" spans="2:5" ht="14.25" customHeight="1" x14ac:dyDescent="0.2">
      <c r="B669" s="7"/>
      <c r="C669" s="7"/>
      <c r="D669" s="7"/>
      <c r="E669" s="7"/>
    </row>
    <row r="670" spans="2:5" ht="14.25" customHeight="1" x14ac:dyDescent="0.2">
      <c r="B670" s="7"/>
      <c r="C670" s="7"/>
      <c r="D670" s="7"/>
      <c r="E670" s="7"/>
    </row>
    <row r="671" spans="2:5" ht="14.25" customHeight="1" x14ac:dyDescent="0.2">
      <c r="B671" s="7"/>
      <c r="C671" s="7"/>
      <c r="D671" s="7"/>
      <c r="E671" s="7"/>
    </row>
    <row r="672" spans="2:5" ht="14.25" customHeight="1" x14ac:dyDescent="0.2">
      <c r="B672" s="7"/>
      <c r="C672" s="7"/>
      <c r="D672" s="7"/>
      <c r="E672" s="7"/>
    </row>
    <row r="673" spans="2:5" ht="14.25" customHeight="1" x14ac:dyDescent="0.2">
      <c r="B673" s="7"/>
      <c r="C673" s="7"/>
      <c r="D673" s="7"/>
      <c r="E673" s="7"/>
    </row>
    <row r="674" spans="2:5" ht="14.25" customHeight="1" x14ac:dyDescent="0.2">
      <c r="B674" s="7"/>
      <c r="C674" s="7"/>
      <c r="D674" s="7"/>
      <c r="E674" s="7"/>
    </row>
    <row r="675" spans="2:5" ht="14.25" customHeight="1" x14ac:dyDescent="0.2">
      <c r="B675" s="7"/>
      <c r="C675" s="7"/>
      <c r="D675" s="7"/>
      <c r="E675" s="7"/>
    </row>
    <row r="676" spans="2:5" ht="14.25" customHeight="1" x14ac:dyDescent="0.2">
      <c r="B676" s="7"/>
      <c r="C676" s="7"/>
      <c r="D676" s="7"/>
      <c r="E676" s="7"/>
    </row>
    <row r="677" spans="2:5" ht="14.25" customHeight="1" x14ac:dyDescent="0.2">
      <c r="B677" s="7"/>
      <c r="C677" s="7"/>
      <c r="D677" s="7"/>
      <c r="E677" s="7"/>
    </row>
    <row r="678" spans="2:5" ht="14.25" customHeight="1" x14ac:dyDescent="0.2">
      <c r="B678" s="7"/>
      <c r="C678" s="7"/>
      <c r="D678" s="7"/>
      <c r="E678" s="7"/>
    </row>
    <row r="679" spans="2:5" ht="14.25" customHeight="1" x14ac:dyDescent="0.2">
      <c r="B679" s="7"/>
      <c r="C679" s="7"/>
      <c r="D679" s="7"/>
      <c r="E679" s="7"/>
    </row>
    <row r="680" spans="2:5" ht="14.25" customHeight="1" x14ac:dyDescent="0.2">
      <c r="B680" s="7"/>
      <c r="C680" s="7"/>
      <c r="D680" s="7"/>
      <c r="E680" s="7"/>
    </row>
    <row r="681" spans="2:5" ht="14.25" customHeight="1" x14ac:dyDescent="0.2">
      <c r="B681" s="7"/>
      <c r="C681" s="7"/>
      <c r="D681" s="7"/>
      <c r="E681" s="7"/>
    </row>
    <row r="682" spans="2:5" ht="14.25" customHeight="1" x14ac:dyDescent="0.2">
      <c r="B682" s="7"/>
      <c r="C682" s="7"/>
      <c r="D682" s="7"/>
      <c r="E682" s="7"/>
    </row>
    <row r="683" spans="2:5" ht="14.25" customHeight="1" x14ac:dyDescent="0.2">
      <c r="B683" s="7"/>
      <c r="C683" s="7"/>
      <c r="D683" s="7"/>
      <c r="E683" s="7"/>
    </row>
    <row r="684" spans="2:5" ht="14.25" customHeight="1" x14ac:dyDescent="0.2">
      <c r="B684" s="7"/>
      <c r="C684" s="7"/>
      <c r="D684" s="7"/>
      <c r="E684" s="7"/>
    </row>
    <row r="685" spans="2:5" ht="14.25" customHeight="1" x14ac:dyDescent="0.2">
      <c r="B685" s="7"/>
      <c r="C685" s="7"/>
      <c r="D685" s="7"/>
      <c r="E685" s="7"/>
    </row>
    <row r="686" spans="2:5" ht="14.25" customHeight="1" x14ac:dyDescent="0.2">
      <c r="B686" s="7"/>
      <c r="C686" s="7"/>
      <c r="D686" s="7"/>
      <c r="E686" s="7"/>
    </row>
    <row r="687" spans="2:5" ht="14.25" customHeight="1" x14ac:dyDescent="0.2">
      <c r="B687" s="7"/>
      <c r="C687" s="7"/>
      <c r="D687" s="7"/>
      <c r="E687" s="7"/>
    </row>
    <row r="688" spans="2:5" ht="14.25" customHeight="1" x14ac:dyDescent="0.2">
      <c r="B688" s="7"/>
      <c r="C688" s="7"/>
      <c r="D688" s="7"/>
      <c r="E688" s="7"/>
    </row>
    <row r="689" spans="2:5" ht="14.25" customHeight="1" x14ac:dyDescent="0.2">
      <c r="B689" s="7"/>
      <c r="C689" s="7"/>
      <c r="D689" s="7"/>
      <c r="E689" s="7"/>
    </row>
    <row r="690" spans="2:5" ht="14.25" customHeight="1" x14ac:dyDescent="0.2">
      <c r="B690" s="7"/>
      <c r="C690" s="7"/>
      <c r="D690" s="7"/>
      <c r="E690" s="7"/>
    </row>
    <row r="691" spans="2:5" ht="14.25" customHeight="1" x14ac:dyDescent="0.2">
      <c r="B691" s="7"/>
      <c r="C691" s="7"/>
      <c r="D691" s="7"/>
      <c r="E691" s="7"/>
    </row>
    <row r="692" spans="2:5" ht="14.25" customHeight="1" x14ac:dyDescent="0.2">
      <c r="B692" s="7"/>
      <c r="C692" s="7"/>
      <c r="D692" s="7"/>
      <c r="E692" s="7"/>
    </row>
    <row r="693" spans="2:5" ht="14.25" customHeight="1" x14ac:dyDescent="0.2">
      <c r="B693" s="7"/>
      <c r="C693" s="7"/>
      <c r="D693" s="7"/>
      <c r="E693" s="7"/>
    </row>
    <row r="694" spans="2:5" ht="14.25" customHeight="1" x14ac:dyDescent="0.2">
      <c r="B694" s="7"/>
      <c r="C694" s="7"/>
      <c r="D694" s="7"/>
      <c r="E694" s="7"/>
    </row>
    <row r="695" spans="2:5" ht="14.25" customHeight="1" x14ac:dyDescent="0.2">
      <c r="B695" s="7"/>
      <c r="C695" s="7"/>
      <c r="D695" s="7"/>
      <c r="E695" s="7"/>
    </row>
    <row r="696" spans="2:5" ht="14.25" customHeight="1" x14ac:dyDescent="0.2">
      <c r="B696" s="7"/>
      <c r="C696" s="7"/>
      <c r="D696" s="7"/>
      <c r="E696" s="7"/>
    </row>
    <row r="697" spans="2:5" ht="14.25" customHeight="1" x14ac:dyDescent="0.2">
      <c r="B697" s="7"/>
      <c r="C697" s="7"/>
      <c r="D697" s="7"/>
      <c r="E697" s="7"/>
    </row>
    <row r="698" spans="2:5" ht="14.25" customHeight="1" x14ac:dyDescent="0.2">
      <c r="B698" s="7"/>
      <c r="C698" s="7"/>
      <c r="D698" s="7"/>
      <c r="E698" s="7"/>
    </row>
    <row r="699" spans="2:5" ht="14.25" customHeight="1" x14ac:dyDescent="0.2">
      <c r="B699" s="7"/>
      <c r="C699" s="7"/>
      <c r="D699" s="7"/>
      <c r="E699" s="7"/>
    </row>
    <row r="700" spans="2:5" ht="14.25" customHeight="1" x14ac:dyDescent="0.2">
      <c r="B700" s="7"/>
      <c r="C700" s="7"/>
      <c r="D700" s="7"/>
      <c r="E700" s="7"/>
    </row>
    <row r="701" spans="2:5" ht="14.25" customHeight="1" x14ac:dyDescent="0.2">
      <c r="B701" s="7"/>
      <c r="C701" s="7"/>
      <c r="D701" s="7"/>
      <c r="E701" s="7"/>
    </row>
    <row r="702" spans="2:5" ht="14.25" customHeight="1" x14ac:dyDescent="0.2">
      <c r="B702" s="7"/>
      <c r="C702" s="7"/>
      <c r="D702" s="7"/>
      <c r="E702" s="7"/>
    </row>
    <row r="703" spans="2:5" ht="14.25" customHeight="1" x14ac:dyDescent="0.2">
      <c r="B703" s="7"/>
      <c r="C703" s="7"/>
      <c r="D703" s="7"/>
      <c r="E703" s="7"/>
    </row>
    <row r="704" spans="2:5" ht="14.25" customHeight="1" x14ac:dyDescent="0.2">
      <c r="B704" s="7"/>
      <c r="C704" s="7"/>
      <c r="D704" s="7"/>
      <c r="E704" s="7"/>
    </row>
    <row r="705" spans="2:5" ht="14.25" customHeight="1" x14ac:dyDescent="0.2">
      <c r="B705" s="7"/>
      <c r="C705" s="7"/>
      <c r="D705" s="7"/>
      <c r="E705" s="7"/>
    </row>
    <row r="706" spans="2:5" ht="14.25" customHeight="1" x14ac:dyDescent="0.2">
      <c r="B706" s="7"/>
      <c r="C706" s="7"/>
      <c r="D706" s="7"/>
      <c r="E706" s="7"/>
    </row>
    <row r="707" spans="2:5" ht="14.25" customHeight="1" x14ac:dyDescent="0.2">
      <c r="B707" s="7"/>
      <c r="C707" s="7"/>
      <c r="D707" s="7"/>
      <c r="E707" s="7"/>
    </row>
    <row r="708" spans="2:5" ht="14.25" customHeight="1" x14ac:dyDescent="0.2">
      <c r="B708" s="7"/>
      <c r="C708" s="7"/>
      <c r="D708" s="7"/>
      <c r="E708" s="7"/>
    </row>
    <row r="709" spans="2:5" ht="14.25" customHeight="1" x14ac:dyDescent="0.2">
      <c r="B709" s="7"/>
      <c r="C709" s="7"/>
      <c r="D709" s="7"/>
      <c r="E709" s="7"/>
    </row>
    <row r="710" spans="2:5" ht="14.25" customHeight="1" x14ac:dyDescent="0.2">
      <c r="B710" s="7"/>
      <c r="C710" s="7"/>
      <c r="D710" s="7"/>
      <c r="E710" s="7"/>
    </row>
    <row r="711" spans="2:5" ht="14.25" customHeight="1" x14ac:dyDescent="0.2">
      <c r="B711" s="7"/>
      <c r="C711" s="7"/>
      <c r="D711" s="7"/>
      <c r="E711" s="7"/>
    </row>
    <row r="712" spans="2:5" ht="14.25" customHeight="1" x14ac:dyDescent="0.2">
      <c r="B712" s="7"/>
      <c r="C712" s="7"/>
      <c r="D712" s="7"/>
      <c r="E712" s="7"/>
    </row>
    <row r="713" spans="2:5" ht="14.25" customHeight="1" x14ac:dyDescent="0.2">
      <c r="B713" s="7"/>
      <c r="C713" s="7"/>
      <c r="D713" s="7"/>
      <c r="E713" s="7"/>
    </row>
    <row r="714" spans="2:5" ht="14.25" customHeight="1" x14ac:dyDescent="0.2">
      <c r="B714" s="7"/>
      <c r="C714" s="7"/>
      <c r="D714" s="7"/>
      <c r="E714" s="7"/>
    </row>
    <row r="715" spans="2:5" ht="14.25" customHeight="1" x14ac:dyDescent="0.2">
      <c r="B715" s="7"/>
      <c r="C715" s="7"/>
      <c r="D715" s="7"/>
      <c r="E715" s="7"/>
    </row>
    <row r="716" spans="2:5" ht="14.25" customHeight="1" x14ac:dyDescent="0.2">
      <c r="B716" s="7"/>
      <c r="C716" s="7"/>
      <c r="D716" s="7"/>
      <c r="E716" s="7"/>
    </row>
    <row r="717" spans="2:5" ht="14.25" customHeight="1" x14ac:dyDescent="0.2">
      <c r="B717" s="7"/>
      <c r="C717" s="7"/>
      <c r="D717" s="7"/>
      <c r="E717" s="7"/>
    </row>
    <row r="718" spans="2:5" ht="14.25" customHeight="1" x14ac:dyDescent="0.2">
      <c r="B718" s="7"/>
      <c r="C718" s="7"/>
      <c r="D718" s="7"/>
      <c r="E718" s="7"/>
    </row>
    <row r="719" spans="2:5" ht="14.25" customHeight="1" x14ac:dyDescent="0.2">
      <c r="B719" s="7"/>
      <c r="C719" s="7"/>
      <c r="D719" s="7"/>
      <c r="E719" s="7"/>
    </row>
    <row r="720" spans="2:5" ht="14.25" customHeight="1" x14ac:dyDescent="0.2">
      <c r="B720" s="7"/>
      <c r="C720" s="7"/>
      <c r="D720" s="7"/>
      <c r="E720" s="7"/>
    </row>
    <row r="721" spans="2:5" ht="14.25" customHeight="1" x14ac:dyDescent="0.2">
      <c r="B721" s="7"/>
      <c r="C721" s="7"/>
      <c r="D721" s="7"/>
      <c r="E721" s="7"/>
    </row>
    <row r="722" spans="2:5" ht="14.25" customHeight="1" x14ac:dyDescent="0.2">
      <c r="B722" s="7"/>
      <c r="C722" s="7"/>
      <c r="D722" s="7"/>
      <c r="E722" s="7"/>
    </row>
    <row r="723" spans="2:5" ht="14.25" customHeight="1" x14ac:dyDescent="0.2">
      <c r="B723" s="7"/>
      <c r="C723" s="7"/>
      <c r="D723" s="7"/>
      <c r="E723" s="7"/>
    </row>
    <row r="724" spans="2:5" ht="14.25" customHeight="1" x14ac:dyDescent="0.2">
      <c r="B724" s="7"/>
      <c r="C724" s="7"/>
      <c r="D724" s="7"/>
      <c r="E724" s="7"/>
    </row>
    <row r="725" spans="2:5" ht="14.25" customHeight="1" x14ac:dyDescent="0.2">
      <c r="B725" s="7"/>
      <c r="C725" s="7"/>
      <c r="D725" s="7"/>
      <c r="E725" s="7"/>
    </row>
    <row r="726" spans="2:5" ht="14.25" customHeight="1" x14ac:dyDescent="0.2">
      <c r="B726" s="7"/>
      <c r="C726" s="7"/>
      <c r="D726" s="7"/>
      <c r="E726" s="7"/>
    </row>
    <row r="727" spans="2:5" ht="14.25" customHeight="1" x14ac:dyDescent="0.2">
      <c r="B727" s="7"/>
      <c r="C727" s="7"/>
      <c r="D727" s="7"/>
      <c r="E727" s="7"/>
    </row>
    <row r="728" spans="2:5" ht="14.25" customHeight="1" x14ac:dyDescent="0.2">
      <c r="B728" s="7"/>
      <c r="C728" s="7"/>
      <c r="D728" s="7"/>
      <c r="E728" s="7"/>
    </row>
    <row r="729" spans="2:5" ht="14.25" customHeight="1" x14ac:dyDescent="0.2">
      <c r="B729" s="7"/>
      <c r="C729" s="7"/>
      <c r="D729" s="7"/>
      <c r="E729" s="7"/>
    </row>
    <row r="730" spans="2:5" ht="14.25" customHeight="1" x14ac:dyDescent="0.2">
      <c r="B730" s="7"/>
      <c r="C730" s="7"/>
      <c r="D730" s="7"/>
      <c r="E730" s="7"/>
    </row>
    <row r="731" spans="2:5" ht="14.25" customHeight="1" x14ac:dyDescent="0.2">
      <c r="B731" s="7"/>
      <c r="C731" s="7"/>
      <c r="D731" s="7"/>
      <c r="E731" s="7"/>
    </row>
    <row r="732" spans="2:5" ht="14.25" customHeight="1" x14ac:dyDescent="0.2">
      <c r="B732" s="7"/>
      <c r="C732" s="7"/>
      <c r="D732" s="7"/>
      <c r="E732" s="7"/>
    </row>
    <row r="733" spans="2:5" ht="14.25" customHeight="1" x14ac:dyDescent="0.2">
      <c r="B733" s="7"/>
      <c r="C733" s="7"/>
      <c r="D733" s="7"/>
      <c r="E733" s="7"/>
    </row>
    <row r="734" spans="2:5" ht="14.25" customHeight="1" x14ac:dyDescent="0.2">
      <c r="B734" s="7"/>
      <c r="C734" s="7"/>
      <c r="D734" s="7"/>
      <c r="E734" s="7"/>
    </row>
    <row r="735" spans="2:5" ht="14.25" customHeight="1" x14ac:dyDescent="0.2">
      <c r="B735" s="7"/>
      <c r="C735" s="7"/>
      <c r="D735" s="7"/>
      <c r="E735" s="7"/>
    </row>
    <row r="736" spans="2:5" ht="14.25" customHeight="1" x14ac:dyDescent="0.2">
      <c r="B736" s="7"/>
      <c r="C736" s="7"/>
      <c r="D736" s="7"/>
      <c r="E736" s="7"/>
    </row>
    <row r="737" spans="2:5" ht="14.25" customHeight="1" x14ac:dyDescent="0.2">
      <c r="B737" s="7"/>
      <c r="C737" s="7"/>
      <c r="D737" s="7"/>
      <c r="E737" s="7"/>
    </row>
    <row r="738" spans="2:5" ht="14.25" customHeight="1" x14ac:dyDescent="0.2">
      <c r="B738" s="7"/>
      <c r="C738" s="7"/>
      <c r="D738" s="7"/>
      <c r="E738" s="7"/>
    </row>
    <row r="739" spans="2:5" ht="14.25" customHeight="1" x14ac:dyDescent="0.2">
      <c r="B739" s="7"/>
      <c r="C739" s="7"/>
      <c r="D739" s="7"/>
      <c r="E739" s="7"/>
    </row>
    <row r="740" spans="2:5" ht="14.25" customHeight="1" x14ac:dyDescent="0.2">
      <c r="B740" s="7"/>
      <c r="C740" s="7"/>
      <c r="D740" s="7"/>
      <c r="E740" s="7"/>
    </row>
    <row r="741" spans="2:5" ht="14.25" customHeight="1" x14ac:dyDescent="0.2">
      <c r="B741" s="7"/>
      <c r="C741" s="7"/>
      <c r="D741" s="7"/>
      <c r="E741" s="7"/>
    </row>
    <row r="742" spans="2:5" ht="14.25" customHeight="1" x14ac:dyDescent="0.2">
      <c r="B742" s="7"/>
      <c r="C742" s="7"/>
      <c r="D742" s="7"/>
      <c r="E742" s="7"/>
    </row>
    <row r="743" spans="2:5" ht="14.25" customHeight="1" x14ac:dyDescent="0.2">
      <c r="B743" s="7"/>
      <c r="C743" s="7"/>
      <c r="D743" s="7"/>
      <c r="E743" s="7"/>
    </row>
    <row r="744" spans="2:5" ht="14.25" customHeight="1" x14ac:dyDescent="0.2">
      <c r="B744" s="7"/>
      <c r="C744" s="7"/>
      <c r="D744" s="7"/>
      <c r="E744" s="7"/>
    </row>
    <row r="745" spans="2:5" ht="14.25" customHeight="1" x14ac:dyDescent="0.2">
      <c r="B745" s="7"/>
      <c r="C745" s="7"/>
      <c r="D745" s="7"/>
      <c r="E745" s="7"/>
    </row>
    <row r="746" spans="2:5" ht="14.25" customHeight="1" x14ac:dyDescent="0.2">
      <c r="B746" s="7"/>
      <c r="C746" s="7"/>
      <c r="D746" s="7"/>
      <c r="E746" s="7"/>
    </row>
    <row r="747" spans="2:5" ht="14.25" customHeight="1" x14ac:dyDescent="0.2">
      <c r="B747" s="7"/>
      <c r="C747" s="7"/>
      <c r="D747" s="7"/>
      <c r="E747" s="7"/>
    </row>
    <row r="748" spans="2:5" ht="14.25" customHeight="1" x14ac:dyDescent="0.2">
      <c r="B748" s="7"/>
      <c r="C748" s="7"/>
      <c r="D748" s="7"/>
      <c r="E748" s="7"/>
    </row>
    <row r="749" spans="2:5" ht="14.25" customHeight="1" x14ac:dyDescent="0.2">
      <c r="B749" s="7"/>
      <c r="C749" s="7"/>
      <c r="D749" s="7"/>
      <c r="E749" s="7"/>
    </row>
    <row r="750" spans="2:5" ht="14.25" customHeight="1" x14ac:dyDescent="0.2">
      <c r="B750" s="7"/>
      <c r="C750" s="7"/>
      <c r="D750" s="7"/>
      <c r="E750" s="7"/>
    </row>
    <row r="751" spans="2:5" ht="14.25" customHeight="1" x14ac:dyDescent="0.2">
      <c r="B751" s="7"/>
      <c r="C751" s="7"/>
      <c r="D751" s="7"/>
      <c r="E751" s="7"/>
    </row>
    <row r="752" spans="2:5" ht="14.25" customHeight="1" x14ac:dyDescent="0.2">
      <c r="B752" s="7"/>
      <c r="C752" s="7"/>
      <c r="D752" s="7"/>
      <c r="E752" s="7"/>
    </row>
    <row r="753" spans="2:5" ht="14.25" customHeight="1" x14ac:dyDescent="0.2">
      <c r="B753" s="7"/>
      <c r="C753" s="7"/>
      <c r="D753" s="7"/>
      <c r="E753" s="7"/>
    </row>
    <row r="754" spans="2:5" ht="14.25" customHeight="1" x14ac:dyDescent="0.2">
      <c r="B754" s="7"/>
      <c r="C754" s="7"/>
      <c r="D754" s="7"/>
      <c r="E754" s="7"/>
    </row>
    <row r="755" spans="2:5" ht="14.25" customHeight="1" x14ac:dyDescent="0.2">
      <c r="B755" s="7"/>
      <c r="C755" s="7"/>
      <c r="D755" s="7"/>
      <c r="E755" s="7"/>
    </row>
    <row r="756" spans="2:5" ht="14.25" customHeight="1" x14ac:dyDescent="0.2">
      <c r="B756" s="7"/>
      <c r="C756" s="7"/>
      <c r="D756" s="7"/>
      <c r="E756" s="7"/>
    </row>
    <row r="757" spans="2:5" ht="14.25" customHeight="1" x14ac:dyDescent="0.2">
      <c r="B757" s="7"/>
      <c r="C757" s="7"/>
      <c r="D757" s="7"/>
      <c r="E757" s="7"/>
    </row>
    <row r="758" spans="2:5" ht="14.25" customHeight="1" x14ac:dyDescent="0.2">
      <c r="B758" s="7"/>
      <c r="C758" s="7"/>
      <c r="D758" s="7"/>
      <c r="E758" s="7"/>
    </row>
    <row r="759" spans="2:5" ht="14.25" customHeight="1" x14ac:dyDescent="0.2">
      <c r="B759" s="7"/>
      <c r="C759" s="7"/>
      <c r="D759" s="7"/>
      <c r="E759" s="7"/>
    </row>
    <row r="760" spans="2:5" ht="14.25" customHeight="1" x14ac:dyDescent="0.2">
      <c r="B760" s="7"/>
      <c r="C760" s="7"/>
      <c r="D760" s="7"/>
      <c r="E760" s="7"/>
    </row>
    <row r="761" spans="2:5" ht="14.25" customHeight="1" x14ac:dyDescent="0.2">
      <c r="B761" s="7"/>
      <c r="C761" s="7"/>
      <c r="D761" s="7"/>
      <c r="E761" s="7"/>
    </row>
    <row r="762" spans="2:5" ht="14.25" customHeight="1" x14ac:dyDescent="0.2">
      <c r="B762" s="7"/>
      <c r="C762" s="7"/>
      <c r="D762" s="7"/>
      <c r="E762" s="7"/>
    </row>
    <row r="763" spans="2:5" ht="14.25" customHeight="1" x14ac:dyDescent="0.2">
      <c r="B763" s="7"/>
      <c r="C763" s="7"/>
      <c r="D763" s="7"/>
      <c r="E763" s="7"/>
    </row>
    <row r="764" spans="2:5" ht="14.25" customHeight="1" x14ac:dyDescent="0.2">
      <c r="B764" s="7"/>
      <c r="C764" s="7"/>
      <c r="D764" s="7"/>
      <c r="E764" s="7"/>
    </row>
    <row r="765" spans="2:5" ht="14.25" customHeight="1" x14ac:dyDescent="0.2">
      <c r="B765" s="7"/>
      <c r="C765" s="7"/>
      <c r="D765" s="7"/>
      <c r="E765" s="7"/>
    </row>
    <row r="766" spans="2:5" ht="14.25" customHeight="1" x14ac:dyDescent="0.2">
      <c r="B766" s="7"/>
      <c r="C766" s="7"/>
      <c r="D766" s="7"/>
      <c r="E766" s="7"/>
    </row>
    <row r="767" spans="2:5" ht="14.25" customHeight="1" x14ac:dyDescent="0.2">
      <c r="B767" s="7"/>
      <c r="C767" s="7"/>
      <c r="D767" s="7"/>
      <c r="E767" s="7"/>
    </row>
    <row r="768" spans="2:5" ht="14.25" customHeight="1" x14ac:dyDescent="0.2">
      <c r="B768" s="7"/>
      <c r="C768" s="7"/>
      <c r="D768" s="7"/>
      <c r="E768" s="7"/>
    </row>
    <row r="769" spans="2:5" ht="14.25" customHeight="1" x14ac:dyDescent="0.2">
      <c r="B769" s="7"/>
      <c r="C769" s="7"/>
      <c r="D769" s="7"/>
      <c r="E769" s="7"/>
    </row>
    <row r="770" spans="2:5" ht="14.25" customHeight="1" x14ac:dyDescent="0.2">
      <c r="B770" s="7"/>
      <c r="C770" s="7"/>
      <c r="D770" s="7"/>
      <c r="E770" s="7"/>
    </row>
    <row r="771" spans="2:5" ht="14.25" customHeight="1" x14ac:dyDescent="0.2">
      <c r="B771" s="7"/>
      <c r="C771" s="7"/>
      <c r="D771" s="7"/>
      <c r="E771" s="7"/>
    </row>
    <row r="772" spans="2:5" ht="14.25" customHeight="1" x14ac:dyDescent="0.2">
      <c r="B772" s="7"/>
      <c r="C772" s="7"/>
      <c r="D772" s="7"/>
      <c r="E772" s="7"/>
    </row>
    <row r="773" spans="2:5" ht="14.25" customHeight="1" x14ac:dyDescent="0.2">
      <c r="B773" s="7"/>
      <c r="C773" s="7"/>
      <c r="D773" s="7"/>
      <c r="E773" s="7"/>
    </row>
    <row r="774" spans="2:5" ht="14.25" customHeight="1" x14ac:dyDescent="0.2">
      <c r="B774" s="7"/>
      <c r="C774" s="7"/>
      <c r="D774" s="7"/>
      <c r="E774" s="7"/>
    </row>
    <row r="775" spans="2:5" ht="14.25" customHeight="1" x14ac:dyDescent="0.2">
      <c r="B775" s="7"/>
      <c r="C775" s="7"/>
      <c r="D775" s="7"/>
      <c r="E775" s="7"/>
    </row>
    <row r="776" spans="2:5" ht="14.25" customHeight="1" x14ac:dyDescent="0.2">
      <c r="B776" s="7"/>
      <c r="C776" s="7"/>
      <c r="D776" s="7"/>
      <c r="E776" s="7"/>
    </row>
    <row r="777" spans="2:5" ht="14.25" customHeight="1" x14ac:dyDescent="0.2">
      <c r="B777" s="7"/>
      <c r="C777" s="7"/>
      <c r="D777" s="7"/>
      <c r="E777" s="7"/>
    </row>
    <row r="778" spans="2:5" ht="14.25" customHeight="1" x14ac:dyDescent="0.2">
      <c r="B778" s="7"/>
      <c r="C778" s="7"/>
      <c r="D778" s="7"/>
      <c r="E778" s="7"/>
    </row>
    <row r="779" spans="2:5" ht="14.25" customHeight="1" x14ac:dyDescent="0.2">
      <c r="B779" s="7"/>
      <c r="C779" s="7"/>
      <c r="D779" s="7"/>
      <c r="E779" s="7"/>
    </row>
    <row r="780" spans="2:5" ht="14.25" customHeight="1" x14ac:dyDescent="0.2">
      <c r="B780" s="7"/>
      <c r="C780" s="7"/>
      <c r="D780" s="7"/>
      <c r="E780" s="7"/>
    </row>
    <row r="781" spans="2:5" ht="14.25" customHeight="1" x14ac:dyDescent="0.2">
      <c r="B781" s="7"/>
      <c r="C781" s="7"/>
      <c r="D781" s="7"/>
      <c r="E781" s="7"/>
    </row>
    <row r="782" spans="2:5" ht="14.25" customHeight="1" x14ac:dyDescent="0.2">
      <c r="B782" s="7"/>
      <c r="C782" s="7"/>
      <c r="D782" s="7"/>
      <c r="E782" s="7"/>
    </row>
    <row r="783" spans="2:5" ht="14.25" customHeight="1" x14ac:dyDescent="0.2">
      <c r="B783" s="7"/>
      <c r="C783" s="7"/>
      <c r="D783" s="7"/>
      <c r="E783" s="7"/>
    </row>
    <row r="784" spans="2:5" ht="14.25" customHeight="1" x14ac:dyDescent="0.2">
      <c r="B784" s="7"/>
      <c r="C784" s="7"/>
      <c r="D784" s="7"/>
      <c r="E784" s="7"/>
    </row>
    <row r="785" spans="2:5" ht="14.25" customHeight="1" x14ac:dyDescent="0.2">
      <c r="B785" s="7"/>
      <c r="C785" s="7"/>
      <c r="D785" s="7"/>
      <c r="E785" s="7"/>
    </row>
    <row r="786" spans="2:5" ht="14.25" customHeight="1" x14ac:dyDescent="0.2">
      <c r="B786" s="7"/>
      <c r="C786" s="7"/>
      <c r="D786" s="7"/>
      <c r="E786" s="7"/>
    </row>
    <row r="787" spans="2:5" ht="14.25" customHeight="1" x14ac:dyDescent="0.2">
      <c r="B787" s="7"/>
      <c r="C787" s="7"/>
      <c r="D787" s="7"/>
      <c r="E787" s="7"/>
    </row>
    <row r="788" spans="2:5" ht="14.25" customHeight="1" x14ac:dyDescent="0.2">
      <c r="B788" s="7"/>
      <c r="C788" s="7"/>
      <c r="D788" s="7"/>
      <c r="E788" s="7"/>
    </row>
    <row r="789" spans="2:5" ht="14.25" customHeight="1" x14ac:dyDescent="0.2">
      <c r="B789" s="7"/>
      <c r="C789" s="7"/>
      <c r="D789" s="7"/>
      <c r="E789" s="7"/>
    </row>
    <row r="790" spans="2:5" ht="14.25" customHeight="1" x14ac:dyDescent="0.2">
      <c r="B790" s="7"/>
      <c r="C790" s="7"/>
      <c r="D790" s="7"/>
      <c r="E790" s="7"/>
    </row>
    <row r="791" spans="2:5" ht="14.25" customHeight="1" x14ac:dyDescent="0.2">
      <c r="B791" s="7"/>
      <c r="C791" s="7"/>
      <c r="D791" s="7"/>
      <c r="E791" s="7"/>
    </row>
    <row r="792" spans="2:5" ht="14.25" customHeight="1" x14ac:dyDescent="0.2">
      <c r="B792" s="7"/>
      <c r="C792" s="7"/>
      <c r="D792" s="7"/>
      <c r="E792" s="7"/>
    </row>
    <row r="793" spans="2:5" ht="14.25" customHeight="1" x14ac:dyDescent="0.2">
      <c r="B793" s="7"/>
      <c r="C793" s="7"/>
      <c r="D793" s="7"/>
      <c r="E793" s="7"/>
    </row>
    <row r="794" spans="2:5" ht="14.25" customHeight="1" x14ac:dyDescent="0.2">
      <c r="B794" s="7"/>
      <c r="C794" s="7"/>
      <c r="D794" s="7"/>
      <c r="E794" s="7"/>
    </row>
    <row r="795" spans="2:5" ht="14.25" customHeight="1" x14ac:dyDescent="0.2">
      <c r="B795" s="7"/>
      <c r="C795" s="7"/>
      <c r="D795" s="7"/>
      <c r="E795" s="7"/>
    </row>
    <row r="796" spans="2:5" ht="14.25" customHeight="1" x14ac:dyDescent="0.2">
      <c r="B796" s="7"/>
      <c r="C796" s="7"/>
      <c r="D796" s="7"/>
      <c r="E796" s="7"/>
    </row>
    <row r="797" spans="2:5" ht="14.25" customHeight="1" x14ac:dyDescent="0.2">
      <c r="B797" s="7"/>
      <c r="C797" s="7"/>
      <c r="D797" s="7"/>
      <c r="E797" s="7"/>
    </row>
    <row r="798" spans="2:5" ht="14.25" customHeight="1" x14ac:dyDescent="0.2">
      <c r="B798" s="7"/>
      <c r="C798" s="7"/>
      <c r="D798" s="7"/>
      <c r="E798" s="7"/>
    </row>
    <row r="799" spans="2:5" ht="14.25" customHeight="1" x14ac:dyDescent="0.2">
      <c r="B799" s="7"/>
      <c r="C799" s="7"/>
      <c r="D799" s="7"/>
      <c r="E799" s="7"/>
    </row>
    <row r="800" spans="2:5" ht="14.25" customHeight="1" x14ac:dyDescent="0.2">
      <c r="B800" s="7"/>
      <c r="C800" s="7"/>
      <c r="D800" s="7"/>
      <c r="E800" s="7"/>
    </row>
    <row r="801" spans="2:5" ht="14.25" customHeight="1" x14ac:dyDescent="0.2">
      <c r="B801" s="7"/>
      <c r="C801" s="7"/>
      <c r="D801" s="7"/>
      <c r="E801" s="7"/>
    </row>
    <row r="802" spans="2:5" ht="14.25" customHeight="1" x14ac:dyDescent="0.2">
      <c r="B802" s="7"/>
      <c r="C802" s="7"/>
      <c r="D802" s="7"/>
      <c r="E802" s="7"/>
    </row>
    <row r="803" spans="2:5" ht="14.25" customHeight="1" x14ac:dyDescent="0.2">
      <c r="B803" s="7"/>
      <c r="C803" s="7"/>
      <c r="D803" s="7"/>
      <c r="E803" s="7"/>
    </row>
    <row r="804" spans="2:5" ht="14.25" customHeight="1" x14ac:dyDescent="0.2">
      <c r="B804" s="7"/>
      <c r="C804" s="7"/>
      <c r="D804" s="7"/>
      <c r="E804" s="7"/>
    </row>
    <row r="805" spans="2:5" ht="14.25" customHeight="1" x14ac:dyDescent="0.2">
      <c r="B805" s="7"/>
      <c r="C805" s="7"/>
      <c r="D805" s="7"/>
      <c r="E805" s="7"/>
    </row>
    <row r="806" spans="2:5" ht="14.25" customHeight="1" x14ac:dyDescent="0.2">
      <c r="B806" s="7"/>
      <c r="C806" s="7"/>
      <c r="D806" s="7"/>
      <c r="E806" s="7"/>
    </row>
    <row r="807" spans="2:5" ht="14.25" customHeight="1" x14ac:dyDescent="0.2">
      <c r="B807" s="7"/>
      <c r="C807" s="7"/>
      <c r="D807" s="7"/>
      <c r="E807" s="7"/>
    </row>
    <row r="808" spans="2:5" ht="14.25" customHeight="1" x14ac:dyDescent="0.2">
      <c r="B808" s="7"/>
      <c r="C808" s="7"/>
      <c r="D808" s="7"/>
      <c r="E808" s="7"/>
    </row>
    <row r="809" spans="2:5" ht="14.25" customHeight="1" x14ac:dyDescent="0.2">
      <c r="B809" s="7"/>
      <c r="C809" s="7"/>
      <c r="D809" s="7"/>
      <c r="E809" s="7"/>
    </row>
    <row r="810" spans="2:5" ht="14.25" customHeight="1" x14ac:dyDescent="0.2">
      <c r="B810" s="7"/>
      <c r="C810" s="7"/>
      <c r="D810" s="7"/>
      <c r="E810" s="7"/>
    </row>
    <row r="811" spans="2:5" ht="14.25" customHeight="1" x14ac:dyDescent="0.2">
      <c r="B811" s="7"/>
      <c r="C811" s="7"/>
      <c r="D811" s="7"/>
      <c r="E811" s="7"/>
    </row>
    <row r="812" spans="2:5" ht="14.25" customHeight="1" x14ac:dyDescent="0.2">
      <c r="B812" s="7"/>
      <c r="C812" s="7"/>
      <c r="D812" s="7"/>
      <c r="E812" s="7"/>
    </row>
    <row r="813" spans="2:5" ht="14.25" customHeight="1" x14ac:dyDescent="0.2">
      <c r="B813" s="7"/>
      <c r="C813" s="7"/>
      <c r="D813" s="7"/>
      <c r="E813" s="7"/>
    </row>
    <row r="814" spans="2:5" ht="14.25" customHeight="1" x14ac:dyDescent="0.2">
      <c r="B814" s="7"/>
      <c r="C814" s="7"/>
      <c r="D814" s="7"/>
      <c r="E814" s="7"/>
    </row>
    <row r="815" spans="2:5" ht="14.25" customHeight="1" x14ac:dyDescent="0.2">
      <c r="B815" s="7"/>
      <c r="C815" s="7"/>
      <c r="D815" s="7"/>
      <c r="E815" s="7"/>
    </row>
    <row r="816" spans="2:5" ht="14.25" customHeight="1" x14ac:dyDescent="0.2">
      <c r="B816" s="7"/>
      <c r="C816" s="7"/>
      <c r="D816" s="7"/>
      <c r="E816" s="7"/>
    </row>
    <row r="817" spans="2:5" ht="14.25" customHeight="1" x14ac:dyDescent="0.2">
      <c r="B817" s="7"/>
      <c r="C817" s="7"/>
      <c r="D817" s="7"/>
      <c r="E817" s="7"/>
    </row>
    <row r="818" spans="2:5" ht="14.25" customHeight="1" x14ac:dyDescent="0.2">
      <c r="B818" s="7"/>
      <c r="C818" s="7"/>
      <c r="D818" s="7"/>
      <c r="E818" s="7"/>
    </row>
    <row r="819" spans="2:5" ht="14.25" customHeight="1" x14ac:dyDescent="0.2">
      <c r="B819" s="7"/>
      <c r="C819" s="7"/>
      <c r="D819" s="7"/>
      <c r="E819" s="7"/>
    </row>
    <row r="820" spans="2:5" ht="14.25" customHeight="1" x14ac:dyDescent="0.2">
      <c r="B820" s="7"/>
      <c r="C820" s="7"/>
      <c r="D820" s="7"/>
      <c r="E820" s="7"/>
    </row>
    <row r="821" spans="2:5" ht="14.25" customHeight="1" x14ac:dyDescent="0.2">
      <c r="B821" s="7"/>
      <c r="C821" s="7"/>
      <c r="D821" s="7"/>
      <c r="E821" s="7"/>
    </row>
    <row r="822" spans="2:5" ht="14.25" customHeight="1" x14ac:dyDescent="0.2">
      <c r="B822" s="7"/>
      <c r="C822" s="7"/>
      <c r="D822" s="7"/>
      <c r="E822" s="7"/>
    </row>
    <row r="823" spans="2:5" ht="14.25" customHeight="1" x14ac:dyDescent="0.2">
      <c r="B823" s="7"/>
      <c r="C823" s="7"/>
      <c r="D823" s="7"/>
      <c r="E823" s="7"/>
    </row>
    <row r="824" spans="2:5" ht="14.25" customHeight="1" x14ac:dyDescent="0.2">
      <c r="B824" s="7"/>
      <c r="C824" s="7"/>
      <c r="D824" s="7"/>
      <c r="E824" s="7"/>
    </row>
    <row r="825" spans="2:5" ht="14.25" customHeight="1" x14ac:dyDescent="0.2">
      <c r="B825" s="7"/>
      <c r="C825" s="7"/>
      <c r="D825" s="7"/>
      <c r="E825" s="7"/>
    </row>
    <row r="826" spans="2:5" ht="14.25" customHeight="1" x14ac:dyDescent="0.2">
      <c r="B826" s="7"/>
      <c r="C826" s="7"/>
      <c r="D826" s="7"/>
      <c r="E826" s="7"/>
    </row>
    <row r="827" spans="2:5" ht="14.25" customHeight="1" x14ac:dyDescent="0.2">
      <c r="B827" s="7"/>
      <c r="C827" s="7"/>
      <c r="D827" s="7"/>
      <c r="E827" s="7"/>
    </row>
    <row r="828" spans="2:5" ht="14.25" customHeight="1" x14ac:dyDescent="0.2">
      <c r="B828" s="7"/>
      <c r="C828" s="7"/>
      <c r="D828" s="7"/>
      <c r="E828" s="7"/>
    </row>
    <row r="829" spans="2:5" ht="14.25" customHeight="1" x14ac:dyDescent="0.2">
      <c r="B829" s="7"/>
      <c r="C829" s="7"/>
      <c r="D829" s="7"/>
      <c r="E829" s="7"/>
    </row>
    <row r="830" spans="2:5" ht="14.25" customHeight="1" x14ac:dyDescent="0.2">
      <c r="B830" s="7"/>
      <c r="C830" s="7"/>
      <c r="D830" s="7"/>
      <c r="E830" s="7"/>
    </row>
    <row r="831" spans="2:5" ht="14.25" customHeight="1" x14ac:dyDescent="0.2">
      <c r="B831" s="7"/>
      <c r="C831" s="7"/>
      <c r="D831" s="7"/>
      <c r="E831" s="7"/>
    </row>
    <row r="832" spans="2:5" ht="14.25" customHeight="1" x14ac:dyDescent="0.2">
      <c r="B832" s="7"/>
      <c r="C832" s="7"/>
      <c r="D832" s="7"/>
      <c r="E832" s="7"/>
    </row>
    <row r="833" spans="2:5" ht="14.25" customHeight="1" x14ac:dyDescent="0.2">
      <c r="B833" s="7"/>
      <c r="C833" s="7"/>
      <c r="D833" s="7"/>
      <c r="E833" s="7"/>
    </row>
    <row r="834" spans="2:5" ht="14.25" customHeight="1" x14ac:dyDescent="0.2">
      <c r="B834" s="7"/>
      <c r="C834" s="7"/>
      <c r="D834" s="7"/>
      <c r="E834" s="7"/>
    </row>
    <row r="835" spans="2:5" ht="14.25" customHeight="1" x14ac:dyDescent="0.2">
      <c r="B835" s="7"/>
      <c r="C835" s="7"/>
      <c r="D835" s="7"/>
      <c r="E835" s="7"/>
    </row>
    <row r="836" spans="2:5" ht="14.25" customHeight="1" x14ac:dyDescent="0.2">
      <c r="B836" s="7"/>
      <c r="C836" s="7"/>
      <c r="D836" s="7"/>
      <c r="E836" s="7"/>
    </row>
    <row r="837" spans="2:5" ht="14.25" customHeight="1" x14ac:dyDescent="0.2">
      <c r="B837" s="7"/>
      <c r="C837" s="7"/>
      <c r="D837" s="7"/>
      <c r="E837" s="7"/>
    </row>
    <row r="838" spans="2:5" ht="14.25" customHeight="1" x14ac:dyDescent="0.2">
      <c r="B838" s="7"/>
      <c r="C838" s="7"/>
      <c r="D838" s="7"/>
      <c r="E838" s="7"/>
    </row>
    <row r="839" spans="2:5" ht="14.25" customHeight="1" x14ac:dyDescent="0.2">
      <c r="B839" s="7"/>
      <c r="C839" s="7"/>
      <c r="D839" s="7"/>
      <c r="E839" s="7"/>
    </row>
    <row r="840" spans="2:5" ht="14.25" customHeight="1" x14ac:dyDescent="0.2">
      <c r="B840" s="7"/>
      <c r="C840" s="7"/>
      <c r="D840" s="7"/>
      <c r="E840" s="7"/>
    </row>
    <row r="841" spans="2:5" ht="14.25" customHeight="1" x14ac:dyDescent="0.2">
      <c r="B841" s="7"/>
      <c r="C841" s="7"/>
      <c r="D841" s="7"/>
      <c r="E841" s="7"/>
    </row>
    <row r="842" spans="2:5" ht="14.25" customHeight="1" x14ac:dyDescent="0.2">
      <c r="B842" s="7"/>
      <c r="C842" s="7"/>
      <c r="D842" s="7"/>
      <c r="E842" s="7"/>
    </row>
    <row r="843" spans="2:5" ht="14.25" customHeight="1" x14ac:dyDescent="0.2">
      <c r="B843" s="7"/>
      <c r="C843" s="7"/>
      <c r="D843" s="7"/>
      <c r="E843" s="7"/>
    </row>
    <row r="844" spans="2:5" ht="14.25" customHeight="1" x14ac:dyDescent="0.2">
      <c r="B844" s="7"/>
      <c r="C844" s="7"/>
      <c r="D844" s="7"/>
      <c r="E844" s="7"/>
    </row>
    <row r="845" spans="2:5" ht="14.25" customHeight="1" x14ac:dyDescent="0.2">
      <c r="B845" s="7"/>
      <c r="C845" s="7"/>
      <c r="D845" s="7"/>
      <c r="E845" s="7"/>
    </row>
    <row r="846" spans="2:5" ht="14.25" customHeight="1" x14ac:dyDescent="0.2">
      <c r="B846" s="7"/>
      <c r="C846" s="7"/>
      <c r="D846" s="7"/>
      <c r="E846" s="7"/>
    </row>
    <row r="847" spans="2:5" ht="14.25" customHeight="1" x14ac:dyDescent="0.2">
      <c r="B847" s="7"/>
      <c r="C847" s="7"/>
      <c r="D847" s="7"/>
      <c r="E847" s="7"/>
    </row>
    <row r="848" spans="2:5" ht="14.25" customHeight="1" x14ac:dyDescent="0.2">
      <c r="B848" s="7"/>
      <c r="C848" s="7"/>
      <c r="D848" s="7"/>
      <c r="E848" s="7"/>
    </row>
    <row r="849" spans="2:5" ht="14.25" customHeight="1" x14ac:dyDescent="0.2">
      <c r="B849" s="7"/>
      <c r="C849" s="7"/>
      <c r="D849" s="7"/>
      <c r="E849" s="7"/>
    </row>
    <row r="850" spans="2:5" ht="14.25" customHeight="1" x14ac:dyDescent="0.2">
      <c r="B850" s="7"/>
      <c r="C850" s="7"/>
      <c r="D850" s="7"/>
      <c r="E850" s="7"/>
    </row>
    <row r="851" spans="2:5" ht="14.25" customHeight="1" x14ac:dyDescent="0.2">
      <c r="B851" s="7"/>
      <c r="C851" s="7"/>
      <c r="D851" s="7"/>
      <c r="E851" s="7"/>
    </row>
    <row r="852" spans="2:5" ht="14.25" customHeight="1" x14ac:dyDescent="0.2">
      <c r="B852" s="7"/>
      <c r="C852" s="7"/>
      <c r="D852" s="7"/>
      <c r="E852" s="7"/>
    </row>
    <row r="853" spans="2:5" ht="14.25" customHeight="1" x14ac:dyDescent="0.2">
      <c r="B853" s="7"/>
      <c r="C853" s="7"/>
      <c r="D853" s="7"/>
      <c r="E853" s="7"/>
    </row>
    <row r="854" spans="2:5" ht="14.25" customHeight="1" x14ac:dyDescent="0.2">
      <c r="B854" s="7"/>
      <c r="C854" s="7"/>
      <c r="D854" s="7"/>
      <c r="E854" s="7"/>
    </row>
    <row r="855" spans="2:5" ht="14.25" customHeight="1" x14ac:dyDescent="0.2">
      <c r="B855" s="7"/>
      <c r="C855" s="7"/>
      <c r="D855" s="7"/>
      <c r="E855" s="7"/>
    </row>
    <row r="856" spans="2:5" ht="14.25" customHeight="1" x14ac:dyDescent="0.2">
      <c r="B856" s="7"/>
      <c r="C856" s="7"/>
      <c r="D856" s="7"/>
      <c r="E856" s="7"/>
    </row>
    <row r="857" spans="2:5" ht="14.25" customHeight="1" x14ac:dyDescent="0.2">
      <c r="B857" s="7"/>
      <c r="C857" s="7"/>
      <c r="D857" s="7"/>
      <c r="E857" s="7"/>
    </row>
    <row r="858" spans="2:5" ht="14.25" customHeight="1" x14ac:dyDescent="0.2">
      <c r="B858" s="7"/>
      <c r="C858" s="7"/>
      <c r="D858" s="7"/>
      <c r="E858" s="7"/>
    </row>
    <row r="859" spans="2:5" ht="14.25" customHeight="1" x14ac:dyDescent="0.2">
      <c r="B859" s="7"/>
      <c r="C859" s="7"/>
      <c r="D859" s="7"/>
      <c r="E859" s="7"/>
    </row>
    <row r="860" spans="2:5" ht="14.25" customHeight="1" x14ac:dyDescent="0.2">
      <c r="B860" s="7"/>
      <c r="C860" s="7"/>
      <c r="D860" s="7"/>
      <c r="E860" s="7"/>
    </row>
    <row r="861" spans="2:5" ht="14.25" customHeight="1" x14ac:dyDescent="0.2">
      <c r="B861" s="7"/>
      <c r="C861" s="7"/>
      <c r="D861" s="7"/>
      <c r="E861" s="7"/>
    </row>
    <row r="862" spans="2:5" ht="14.25" customHeight="1" x14ac:dyDescent="0.2">
      <c r="B862" s="7"/>
      <c r="C862" s="7"/>
      <c r="D862" s="7"/>
      <c r="E862" s="7"/>
    </row>
    <row r="863" spans="2:5" ht="14.25" customHeight="1" x14ac:dyDescent="0.2">
      <c r="B863" s="7"/>
      <c r="C863" s="7"/>
      <c r="D863" s="7"/>
      <c r="E863" s="7"/>
    </row>
    <row r="864" spans="2:5" ht="14.25" customHeight="1" x14ac:dyDescent="0.2">
      <c r="B864" s="7"/>
      <c r="C864" s="7"/>
      <c r="D864" s="7"/>
      <c r="E864" s="7"/>
    </row>
    <row r="865" spans="2:5" ht="14.25" customHeight="1" x14ac:dyDescent="0.2">
      <c r="B865" s="7"/>
      <c r="C865" s="7"/>
      <c r="D865" s="7"/>
      <c r="E865" s="7"/>
    </row>
    <row r="866" spans="2:5" ht="14.25" customHeight="1" x14ac:dyDescent="0.2">
      <c r="B866" s="7"/>
      <c r="C866" s="7"/>
      <c r="D866" s="7"/>
      <c r="E866" s="7"/>
    </row>
    <row r="867" spans="2:5" ht="14.25" customHeight="1" x14ac:dyDescent="0.2">
      <c r="B867" s="7"/>
      <c r="C867" s="7"/>
      <c r="D867" s="7"/>
      <c r="E867" s="7"/>
    </row>
    <row r="868" spans="2:5" ht="14.25" customHeight="1" x14ac:dyDescent="0.2">
      <c r="B868" s="7"/>
      <c r="C868" s="7"/>
      <c r="D868" s="7"/>
      <c r="E868" s="7"/>
    </row>
    <row r="869" spans="2:5" ht="14.25" customHeight="1" x14ac:dyDescent="0.2">
      <c r="B869" s="7"/>
      <c r="C869" s="7"/>
      <c r="D869" s="7"/>
      <c r="E869" s="7"/>
    </row>
    <row r="870" spans="2:5" ht="14.25" customHeight="1" x14ac:dyDescent="0.2">
      <c r="B870" s="7"/>
      <c r="C870" s="7"/>
      <c r="D870" s="7"/>
      <c r="E870" s="7"/>
    </row>
    <row r="871" spans="2:5" ht="14.25" customHeight="1" x14ac:dyDescent="0.2">
      <c r="B871" s="7"/>
      <c r="C871" s="7"/>
      <c r="D871" s="7"/>
      <c r="E871" s="7"/>
    </row>
    <row r="872" spans="2:5" ht="14.25" customHeight="1" x14ac:dyDescent="0.2">
      <c r="B872" s="7"/>
      <c r="C872" s="7"/>
      <c r="D872" s="7"/>
      <c r="E872" s="7"/>
    </row>
    <row r="873" spans="2:5" ht="14.25" customHeight="1" x14ac:dyDescent="0.2">
      <c r="B873" s="7"/>
      <c r="C873" s="7"/>
      <c r="D873" s="7"/>
      <c r="E873" s="7"/>
    </row>
    <row r="874" spans="2:5" ht="14.25" customHeight="1" x14ac:dyDescent="0.2">
      <c r="B874" s="7"/>
      <c r="C874" s="7"/>
      <c r="D874" s="7"/>
      <c r="E874" s="7"/>
    </row>
    <row r="875" spans="2:5" ht="14.25" customHeight="1" x14ac:dyDescent="0.2">
      <c r="B875" s="7"/>
      <c r="C875" s="7"/>
      <c r="D875" s="7"/>
      <c r="E875" s="7"/>
    </row>
    <row r="876" spans="2:5" ht="14.25" customHeight="1" x14ac:dyDescent="0.2">
      <c r="B876" s="7"/>
      <c r="C876" s="7"/>
      <c r="D876" s="7"/>
      <c r="E876" s="7"/>
    </row>
    <row r="877" spans="2:5" ht="14.25" customHeight="1" x14ac:dyDescent="0.2">
      <c r="B877" s="7"/>
      <c r="C877" s="7"/>
      <c r="D877" s="7"/>
      <c r="E877" s="7"/>
    </row>
  </sheetData>
  <autoFilter ref="A2:Z2"/>
  <mergeCells count="1">
    <mergeCell ref="B5:D5"/>
  </mergeCells>
  <hyperlinks>
    <hyperlink ref="A1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opLeftCell="C1" zoomScale="80" zoomScaleNormal="80" workbookViewId="0">
      <selection activeCell="N36" sqref="N36"/>
    </sheetView>
  </sheetViews>
  <sheetFormatPr defaultRowHeight="14.25" x14ac:dyDescent="0.2"/>
  <cols>
    <col min="1" max="1" width="5" customWidth="1"/>
    <col min="2" max="2" width="7.75" customWidth="1"/>
    <col min="3" max="3" width="35" customWidth="1"/>
    <col min="4" max="4" width="10.375" bestFit="1" customWidth="1"/>
    <col min="5" max="5" width="9.375" bestFit="1" customWidth="1"/>
    <col min="6" max="6" width="9.125" bestFit="1" customWidth="1"/>
    <col min="7" max="7" width="9.375" bestFit="1" customWidth="1"/>
    <col min="8" max="9" width="9.125" bestFit="1" customWidth="1"/>
    <col min="10" max="10" width="10.375" bestFit="1" customWidth="1"/>
    <col min="11" max="11" width="9.125" bestFit="1" customWidth="1"/>
  </cols>
  <sheetData>
    <row r="1" spans="2:11" x14ac:dyDescent="0.2">
      <c r="B1" s="109" t="s">
        <v>456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x14ac:dyDescent="0.2">
      <c r="B2" s="157" t="s">
        <v>457</v>
      </c>
      <c r="C2" s="158"/>
      <c r="D2" s="158"/>
      <c r="E2" s="158"/>
      <c r="F2" s="158"/>
      <c r="G2" s="158"/>
      <c r="H2" s="158"/>
      <c r="I2" s="158"/>
      <c r="J2" s="158"/>
      <c r="K2" s="111" t="s">
        <v>368</v>
      </c>
    </row>
    <row r="3" spans="2:11" x14ac:dyDescent="0.2">
      <c r="B3" s="159" t="s">
        <v>369</v>
      </c>
      <c r="C3" s="159" t="s">
        <v>370</v>
      </c>
      <c r="D3" s="159" t="s">
        <v>371</v>
      </c>
      <c r="E3" s="159" t="s">
        <v>372</v>
      </c>
      <c r="F3" s="159" t="s">
        <v>373</v>
      </c>
      <c r="G3" s="159" t="s">
        <v>374</v>
      </c>
      <c r="H3" s="159" t="s">
        <v>375</v>
      </c>
      <c r="I3" s="159" t="s">
        <v>376</v>
      </c>
      <c r="J3" s="159" t="s">
        <v>377</v>
      </c>
      <c r="K3" s="159" t="s">
        <v>378</v>
      </c>
    </row>
    <row r="4" spans="2:11" x14ac:dyDescent="0.2">
      <c r="B4" s="160" t="s">
        <v>395</v>
      </c>
      <c r="C4" s="160" t="s">
        <v>396</v>
      </c>
      <c r="D4" s="162">
        <v>2405</v>
      </c>
      <c r="E4" s="162">
        <v>95</v>
      </c>
      <c r="F4" s="162">
        <v>13</v>
      </c>
      <c r="G4" s="162">
        <v>735</v>
      </c>
      <c r="H4" s="162">
        <v>2</v>
      </c>
      <c r="I4" s="161">
        <v>0</v>
      </c>
      <c r="J4" s="162">
        <v>3250</v>
      </c>
      <c r="K4" s="161">
        <v>100</v>
      </c>
    </row>
    <row r="5" spans="2:11" x14ac:dyDescent="0.2">
      <c r="B5" s="160" t="s">
        <v>397</v>
      </c>
      <c r="C5" s="160" t="s">
        <v>398</v>
      </c>
      <c r="D5" s="162">
        <v>4999</v>
      </c>
      <c r="E5" s="162">
        <v>130</v>
      </c>
      <c r="F5" s="162">
        <v>48</v>
      </c>
      <c r="G5" s="162">
        <v>1009</v>
      </c>
      <c r="H5" s="162">
        <v>0</v>
      </c>
      <c r="I5" s="161">
        <v>0</v>
      </c>
      <c r="J5" s="162">
        <v>6186</v>
      </c>
      <c r="K5" s="161">
        <v>100</v>
      </c>
    </row>
    <row r="6" spans="2:11" x14ac:dyDescent="0.2">
      <c r="B6" s="160" t="s">
        <v>399</v>
      </c>
      <c r="C6" s="160" t="s">
        <v>400</v>
      </c>
      <c r="D6" s="162">
        <v>2492</v>
      </c>
      <c r="E6" s="162">
        <v>81</v>
      </c>
      <c r="F6" s="162">
        <v>22</v>
      </c>
      <c r="G6" s="162">
        <v>687</v>
      </c>
      <c r="H6" s="162">
        <v>0</v>
      </c>
      <c r="I6" s="161">
        <v>0</v>
      </c>
      <c r="J6" s="162">
        <v>3282</v>
      </c>
      <c r="K6" s="161">
        <v>100</v>
      </c>
    </row>
    <row r="7" spans="2:11" x14ac:dyDescent="0.2">
      <c r="B7" s="160" t="s">
        <v>401</v>
      </c>
      <c r="C7" s="160" t="s">
        <v>402</v>
      </c>
      <c r="D7" s="162">
        <v>3546</v>
      </c>
      <c r="E7" s="162">
        <v>84</v>
      </c>
      <c r="F7" s="162">
        <v>29</v>
      </c>
      <c r="G7" s="162">
        <v>732</v>
      </c>
      <c r="H7" s="162">
        <v>8</v>
      </c>
      <c r="I7" s="161">
        <v>0</v>
      </c>
      <c r="J7" s="162">
        <v>4399</v>
      </c>
      <c r="K7" s="161">
        <v>100</v>
      </c>
    </row>
    <row r="8" spans="2:11" x14ac:dyDescent="0.2">
      <c r="B8" s="160" t="s">
        <v>403</v>
      </c>
      <c r="C8" s="160" t="s">
        <v>404</v>
      </c>
      <c r="D8" s="162">
        <v>3077</v>
      </c>
      <c r="E8" s="162">
        <v>95</v>
      </c>
      <c r="F8" s="162">
        <v>22</v>
      </c>
      <c r="G8" s="162">
        <v>696</v>
      </c>
      <c r="H8" s="162">
        <v>5</v>
      </c>
      <c r="I8" s="161">
        <v>0</v>
      </c>
      <c r="J8" s="162">
        <v>3895</v>
      </c>
      <c r="K8" s="161">
        <v>100</v>
      </c>
    </row>
    <row r="9" spans="2:11" x14ac:dyDescent="0.2">
      <c r="B9" s="160" t="s">
        <v>405</v>
      </c>
      <c r="C9" s="160" t="s">
        <v>406</v>
      </c>
      <c r="D9" s="162">
        <v>2739</v>
      </c>
      <c r="E9" s="162">
        <v>149</v>
      </c>
      <c r="F9" s="162">
        <v>45</v>
      </c>
      <c r="G9" s="162">
        <v>664</v>
      </c>
      <c r="H9" s="162">
        <v>8</v>
      </c>
      <c r="I9" s="161">
        <v>0</v>
      </c>
      <c r="J9" s="162">
        <v>3605</v>
      </c>
      <c r="K9" s="161">
        <v>100</v>
      </c>
    </row>
    <row r="10" spans="2:11" x14ac:dyDescent="0.2">
      <c r="B10" s="160" t="s">
        <v>407</v>
      </c>
      <c r="C10" s="160" t="s">
        <v>408</v>
      </c>
      <c r="D10" s="162">
        <v>3524</v>
      </c>
      <c r="E10" s="162">
        <v>104</v>
      </c>
      <c r="F10" s="162">
        <v>44</v>
      </c>
      <c r="G10" s="162">
        <v>713</v>
      </c>
      <c r="H10" s="162">
        <v>5</v>
      </c>
      <c r="I10" s="161">
        <v>0</v>
      </c>
      <c r="J10" s="162">
        <v>4390</v>
      </c>
      <c r="K10" s="161">
        <v>100</v>
      </c>
    </row>
    <row r="11" spans="2:11" x14ac:dyDescent="0.2">
      <c r="B11" s="160" t="s">
        <v>409</v>
      </c>
      <c r="C11" s="160" t="s">
        <v>410</v>
      </c>
      <c r="D11" s="162">
        <v>2250</v>
      </c>
      <c r="E11" s="162">
        <v>83</v>
      </c>
      <c r="F11" s="162">
        <v>28</v>
      </c>
      <c r="G11" s="162">
        <v>651</v>
      </c>
      <c r="H11" s="162">
        <v>2</v>
      </c>
      <c r="I11" s="161">
        <v>0</v>
      </c>
      <c r="J11" s="162">
        <v>3014</v>
      </c>
      <c r="K11" s="161">
        <v>100</v>
      </c>
    </row>
    <row r="12" spans="2:11" x14ac:dyDescent="0.2">
      <c r="B12" s="160" t="s">
        <v>411</v>
      </c>
      <c r="C12" s="160" t="s">
        <v>412</v>
      </c>
      <c r="D12" s="162">
        <v>3739</v>
      </c>
      <c r="E12" s="162">
        <v>33</v>
      </c>
      <c r="F12" s="162">
        <v>7</v>
      </c>
      <c r="G12" s="162">
        <v>640</v>
      </c>
      <c r="H12" s="162">
        <v>2</v>
      </c>
      <c r="I12" s="161">
        <v>0</v>
      </c>
      <c r="J12" s="162">
        <v>4421</v>
      </c>
      <c r="K12" s="161">
        <v>100</v>
      </c>
    </row>
    <row r="13" spans="2:11" x14ac:dyDescent="0.2">
      <c r="B13" s="160" t="s">
        <v>413</v>
      </c>
      <c r="C13" s="160" t="s">
        <v>414</v>
      </c>
      <c r="D13" s="162">
        <v>2000</v>
      </c>
      <c r="E13" s="162">
        <v>99</v>
      </c>
      <c r="F13" s="162">
        <v>40</v>
      </c>
      <c r="G13" s="162">
        <v>545</v>
      </c>
      <c r="H13" s="162">
        <v>3</v>
      </c>
      <c r="I13" s="161">
        <v>0</v>
      </c>
      <c r="J13" s="162">
        <v>2687</v>
      </c>
      <c r="K13" s="161">
        <v>100</v>
      </c>
    </row>
    <row r="14" spans="2:11" x14ac:dyDescent="0.2">
      <c r="B14" s="160" t="s">
        <v>415</v>
      </c>
      <c r="C14" s="160" t="s">
        <v>416</v>
      </c>
      <c r="D14" s="162">
        <v>3303</v>
      </c>
      <c r="E14" s="162">
        <v>183</v>
      </c>
      <c r="F14" s="162">
        <v>29</v>
      </c>
      <c r="G14" s="162">
        <v>711</v>
      </c>
      <c r="H14" s="162">
        <v>6</v>
      </c>
      <c r="I14" s="161">
        <v>0</v>
      </c>
      <c r="J14" s="162">
        <v>4232</v>
      </c>
      <c r="K14" s="161">
        <v>100</v>
      </c>
    </row>
    <row r="15" spans="2:11" x14ac:dyDescent="0.2">
      <c r="B15" s="160" t="s">
        <v>417</v>
      </c>
      <c r="C15" s="160" t="s">
        <v>418</v>
      </c>
      <c r="D15" s="162">
        <v>1847</v>
      </c>
      <c r="E15" s="162">
        <v>52</v>
      </c>
      <c r="F15" s="162">
        <v>12</v>
      </c>
      <c r="G15" s="162">
        <v>581</v>
      </c>
      <c r="H15" s="162">
        <v>0</v>
      </c>
      <c r="I15" s="161">
        <v>0</v>
      </c>
      <c r="J15" s="162">
        <v>2492</v>
      </c>
      <c r="K15" s="161">
        <v>100</v>
      </c>
    </row>
    <row r="16" spans="2:11" x14ac:dyDescent="0.2">
      <c r="B16" s="160" t="s">
        <v>419</v>
      </c>
      <c r="C16" s="160" t="s">
        <v>150</v>
      </c>
      <c r="D16" s="162">
        <v>4992</v>
      </c>
      <c r="E16" s="162">
        <v>457</v>
      </c>
      <c r="F16" s="162">
        <v>124</v>
      </c>
      <c r="G16" s="162">
        <v>1413</v>
      </c>
      <c r="H16" s="162">
        <v>13</v>
      </c>
      <c r="I16" s="161">
        <v>0</v>
      </c>
      <c r="J16" s="162">
        <v>6999</v>
      </c>
      <c r="K16" s="161">
        <v>100</v>
      </c>
    </row>
    <row r="17" spans="2:11" x14ac:dyDescent="0.2">
      <c r="B17" s="160" t="s">
        <v>394</v>
      </c>
      <c r="C17" s="160" t="s">
        <v>163</v>
      </c>
      <c r="D17" s="162">
        <f>SUM(D4:D16)</f>
        <v>40913</v>
      </c>
      <c r="E17" s="162">
        <f t="shared" ref="E17:J17" si="0">SUM(E4:E16)</f>
        <v>1645</v>
      </c>
      <c r="F17" s="162">
        <f t="shared" si="0"/>
        <v>463</v>
      </c>
      <c r="G17" s="162">
        <f t="shared" si="0"/>
        <v>9777</v>
      </c>
      <c r="H17" s="162">
        <f t="shared" si="0"/>
        <v>54</v>
      </c>
      <c r="I17" s="162">
        <f t="shared" si="0"/>
        <v>0</v>
      </c>
      <c r="J17" s="162">
        <f t="shared" si="0"/>
        <v>52852</v>
      </c>
      <c r="K17" s="161">
        <v>100</v>
      </c>
    </row>
    <row r="23" spans="2:11" x14ac:dyDescent="0.2">
      <c r="H23" t="s">
        <v>371</v>
      </c>
      <c r="I23" s="86">
        <v>77.410504805873003</v>
      </c>
      <c r="J23" s="86">
        <f>+D17/52852*100</f>
        <v>77.410504805873003</v>
      </c>
    </row>
    <row r="24" spans="2:11" x14ac:dyDescent="0.2">
      <c r="H24" t="s">
        <v>374</v>
      </c>
      <c r="I24" s="163">
        <v>18.498826912888823</v>
      </c>
      <c r="J24" s="163">
        <f>G17/52852*100</f>
        <v>18.498826912888823</v>
      </c>
    </row>
    <row r="25" spans="2:11" x14ac:dyDescent="0.2">
      <c r="H25" t="s">
        <v>372</v>
      </c>
      <c r="I25" s="163">
        <v>3.1124649965942632</v>
      </c>
      <c r="J25" s="163">
        <f>E17/52852*100</f>
        <v>3.1124649965942632</v>
      </c>
    </row>
    <row r="26" spans="2:11" x14ac:dyDescent="0.2">
      <c r="H26" t="s">
        <v>373</v>
      </c>
      <c r="I26" s="163">
        <v>0.87603118141224545</v>
      </c>
      <c r="J26" s="163">
        <f>F17/52852*100</f>
        <v>0.87603118141224545</v>
      </c>
    </row>
    <row r="27" spans="2:11" x14ac:dyDescent="0.2">
      <c r="H27" t="s">
        <v>375</v>
      </c>
      <c r="I27" s="163">
        <v>0.10217210323166578</v>
      </c>
      <c r="J27" s="163">
        <f>H17/52852*100</f>
        <v>0.10217210323166578</v>
      </c>
    </row>
    <row r="28" spans="2:11" x14ac:dyDescent="0.2">
      <c r="J28" s="86">
        <f>SUM(J23:J27)</f>
        <v>100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5" sqref="H5"/>
    </sheetView>
  </sheetViews>
  <sheetFormatPr defaultRowHeight="14.25" x14ac:dyDescent="0.2"/>
  <cols>
    <col min="1" max="1" width="4" style="191" customWidth="1"/>
    <col min="2" max="2" width="15.375" style="191" customWidth="1"/>
    <col min="3" max="3" width="12.875" style="191" customWidth="1"/>
    <col min="4" max="4" width="7.75" style="191" customWidth="1"/>
    <col min="5" max="5" width="13.375" style="191" customWidth="1"/>
    <col min="6" max="16384" width="9" style="191"/>
  </cols>
  <sheetData>
    <row r="1" spans="1:5" ht="20.25" x14ac:dyDescent="0.3">
      <c r="A1" s="308" t="s">
        <v>485</v>
      </c>
      <c r="B1" s="308"/>
      <c r="C1" s="308"/>
      <c r="D1" s="308"/>
      <c r="E1" s="308"/>
    </row>
    <row r="2" spans="1:5" ht="20.25" x14ac:dyDescent="0.3">
      <c r="A2" s="309" t="s">
        <v>486</v>
      </c>
      <c r="B2" s="309"/>
      <c r="C2" s="309"/>
      <c r="D2" s="309"/>
      <c r="E2" s="309"/>
    </row>
    <row r="3" spans="1:5" ht="19.5" x14ac:dyDescent="0.3">
      <c r="A3" s="192" t="s">
        <v>0</v>
      </c>
      <c r="B3" s="192" t="s">
        <v>487</v>
      </c>
      <c r="C3" s="192" t="s">
        <v>149</v>
      </c>
      <c r="D3" s="192" t="s">
        <v>488</v>
      </c>
      <c r="E3" s="192" t="s">
        <v>489</v>
      </c>
    </row>
    <row r="4" spans="1:5" ht="19.5" x14ac:dyDescent="0.3">
      <c r="A4" s="193"/>
      <c r="B4" s="193"/>
      <c r="C4" s="193"/>
      <c r="D4" s="193"/>
      <c r="E4" s="193" t="s">
        <v>490</v>
      </c>
    </row>
    <row r="5" spans="1:5" ht="19.5" x14ac:dyDescent="0.3">
      <c r="A5" s="194"/>
      <c r="B5" s="194"/>
      <c r="C5" s="194"/>
      <c r="D5" s="194"/>
      <c r="E5" s="194" t="s">
        <v>491</v>
      </c>
    </row>
    <row r="6" spans="1:5" ht="19.5" x14ac:dyDescent="0.3">
      <c r="A6" s="194"/>
      <c r="B6" s="194"/>
      <c r="C6" s="194"/>
      <c r="D6" s="194"/>
      <c r="E6" s="194"/>
    </row>
    <row r="7" spans="1:5" ht="19.5" x14ac:dyDescent="0.3">
      <c r="A7" s="195">
        <v>1</v>
      </c>
      <c r="B7" s="196" t="s">
        <v>492</v>
      </c>
      <c r="C7" s="195" t="s">
        <v>493</v>
      </c>
      <c r="D7" s="195" t="s">
        <v>163</v>
      </c>
      <c r="E7" s="195">
        <v>34</v>
      </c>
    </row>
    <row r="8" spans="1:5" ht="19.5" x14ac:dyDescent="0.3">
      <c r="A8" s="195">
        <v>2</v>
      </c>
      <c r="B8" s="196" t="s">
        <v>494</v>
      </c>
      <c r="C8" s="195" t="s">
        <v>493</v>
      </c>
      <c r="D8" s="195" t="s">
        <v>163</v>
      </c>
      <c r="E8" s="195">
        <v>55</v>
      </c>
    </row>
    <row r="9" spans="1:5" ht="19.5" x14ac:dyDescent="0.3">
      <c r="A9" s="195">
        <v>3</v>
      </c>
      <c r="B9" s="196" t="s">
        <v>495</v>
      </c>
      <c r="C9" s="195" t="s">
        <v>493</v>
      </c>
      <c r="D9" s="195" t="s">
        <v>163</v>
      </c>
      <c r="E9" s="195">
        <v>16</v>
      </c>
    </row>
    <row r="10" spans="1:5" ht="19.5" x14ac:dyDescent="0.3">
      <c r="A10" s="195">
        <v>4</v>
      </c>
      <c r="B10" s="196" t="s">
        <v>496</v>
      </c>
      <c r="C10" s="195" t="s">
        <v>18</v>
      </c>
      <c r="D10" s="195" t="s">
        <v>170</v>
      </c>
      <c r="E10" s="195">
        <v>22</v>
      </c>
    </row>
    <row r="11" spans="1:5" ht="19.5" x14ac:dyDescent="0.3">
      <c r="A11" s="195">
        <v>5</v>
      </c>
      <c r="B11" s="196" t="s">
        <v>497</v>
      </c>
      <c r="C11" s="195" t="s">
        <v>21</v>
      </c>
      <c r="D11" s="195" t="s">
        <v>179</v>
      </c>
      <c r="E11" s="195">
        <v>22</v>
      </c>
    </row>
    <row r="12" spans="1:5" ht="19.5" x14ac:dyDescent="0.3">
      <c r="A12" s="195">
        <v>6</v>
      </c>
      <c r="B12" s="196" t="s">
        <v>498</v>
      </c>
      <c r="C12" s="195" t="s">
        <v>21</v>
      </c>
      <c r="D12" s="195" t="s">
        <v>179</v>
      </c>
      <c r="E12" s="195">
        <v>34</v>
      </c>
    </row>
    <row r="13" spans="1:5" ht="19.5" x14ac:dyDescent="0.3">
      <c r="A13" s="195">
        <v>7</v>
      </c>
      <c r="B13" s="196" t="s">
        <v>499</v>
      </c>
      <c r="C13" s="195" t="s">
        <v>19</v>
      </c>
      <c r="D13" s="195" t="s">
        <v>169</v>
      </c>
      <c r="E13" s="195">
        <v>50</v>
      </c>
    </row>
    <row r="14" spans="1:5" ht="19.5" x14ac:dyDescent="0.3">
      <c r="A14" s="195">
        <v>8</v>
      </c>
      <c r="B14" s="196" t="s">
        <v>500</v>
      </c>
      <c r="C14" s="195" t="s">
        <v>20</v>
      </c>
      <c r="D14" s="195" t="s">
        <v>169</v>
      </c>
      <c r="E14" s="195">
        <v>39</v>
      </c>
    </row>
    <row r="15" spans="1:5" ht="19.5" x14ac:dyDescent="0.3">
      <c r="A15" s="195">
        <v>9</v>
      </c>
      <c r="B15" s="196" t="s">
        <v>501</v>
      </c>
      <c r="C15" s="195" t="s">
        <v>20</v>
      </c>
      <c r="D15" s="195" t="s">
        <v>169</v>
      </c>
      <c r="E15" s="195">
        <v>41</v>
      </c>
    </row>
    <row r="16" spans="1:5" ht="19.5" x14ac:dyDescent="0.3">
      <c r="A16" s="195">
        <v>10</v>
      </c>
      <c r="B16" s="196" t="s">
        <v>502</v>
      </c>
      <c r="C16" s="195" t="s">
        <v>29</v>
      </c>
      <c r="D16" s="195" t="s">
        <v>165</v>
      </c>
      <c r="E16" s="195">
        <v>24</v>
      </c>
    </row>
    <row r="17" spans="1:5" ht="19.5" x14ac:dyDescent="0.3">
      <c r="A17" s="195">
        <v>11</v>
      </c>
      <c r="B17" s="196" t="s">
        <v>503</v>
      </c>
      <c r="C17" s="195" t="s">
        <v>29</v>
      </c>
      <c r="D17" s="195" t="s">
        <v>165</v>
      </c>
      <c r="E17" s="195">
        <v>32</v>
      </c>
    </row>
    <row r="18" spans="1:5" ht="19.5" x14ac:dyDescent="0.3">
      <c r="A18" s="195">
        <v>12</v>
      </c>
      <c r="B18" s="196" t="s">
        <v>504</v>
      </c>
      <c r="C18" s="195" t="s">
        <v>29</v>
      </c>
      <c r="D18" s="195" t="s">
        <v>165</v>
      </c>
      <c r="E18" s="195">
        <v>19</v>
      </c>
    </row>
    <row r="19" spans="1:5" ht="19.5" x14ac:dyDescent="0.3">
      <c r="A19" s="195">
        <v>13</v>
      </c>
      <c r="B19" s="196" t="s">
        <v>505</v>
      </c>
      <c r="C19" s="195" t="s">
        <v>27</v>
      </c>
      <c r="D19" s="195" t="s">
        <v>232</v>
      </c>
      <c r="E19" s="195">
        <v>56</v>
      </c>
    </row>
    <row r="20" spans="1:5" ht="19.5" x14ac:dyDescent="0.3">
      <c r="A20" s="195">
        <v>14</v>
      </c>
      <c r="B20" s="196" t="s">
        <v>506</v>
      </c>
      <c r="C20" s="195" t="s">
        <v>28</v>
      </c>
      <c r="D20" s="195" t="s">
        <v>164</v>
      </c>
      <c r="E20" s="195">
        <v>43</v>
      </c>
    </row>
    <row r="21" spans="1:5" ht="19.5" x14ac:dyDescent="0.3">
      <c r="A21" s="195">
        <v>15</v>
      </c>
      <c r="B21" s="196" t="s">
        <v>507</v>
      </c>
      <c r="C21" s="195" t="s">
        <v>24</v>
      </c>
      <c r="D21" s="195" t="s">
        <v>209</v>
      </c>
      <c r="E21" s="195">
        <v>22</v>
      </c>
    </row>
    <row r="22" spans="1:5" ht="19.5" x14ac:dyDescent="0.3">
      <c r="A22" s="195">
        <v>16</v>
      </c>
      <c r="B22" s="196" t="s">
        <v>508</v>
      </c>
      <c r="C22" s="195" t="s">
        <v>24</v>
      </c>
      <c r="D22" s="195" t="s">
        <v>209</v>
      </c>
      <c r="E22" s="195">
        <v>28</v>
      </c>
    </row>
    <row r="23" spans="1:5" ht="19.5" x14ac:dyDescent="0.3">
      <c r="A23" s="195">
        <v>17</v>
      </c>
      <c r="B23" s="196" t="s">
        <v>509</v>
      </c>
      <c r="C23" s="195" t="s">
        <v>22</v>
      </c>
      <c r="D23" s="195" t="s">
        <v>184</v>
      </c>
      <c r="E23" s="195">
        <v>57</v>
      </c>
    </row>
    <row r="24" spans="1:5" ht="19.5" x14ac:dyDescent="0.3">
      <c r="A24" s="195">
        <v>18</v>
      </c>
      <c r="B24" s="196" t="s">
        <v>510</v>
      </c>
      <c r="C24" s="195" t="s">
        <v>23</v>
      </c>
      <c r="D24" s="195" t="s">
        <v>184</v>
      </c>
      <c r="E24" s="195">
        <v>47</v>
      </c>
    </row>
    <row r="25" spans="1:5" ht="19.5" x14ac:dyDescent="0.3">
      <c r="A25" s="195">
        <v>19</v>
      </c>
      <c r="B25" s="196" t="s">
        <v>511</v>
      </c>
      <c r="C25" s="195" t="s">
        <v>23</v>
      </c>
      <c r="D25" s="195" t="s">
        <v>184</v>
      </c>
      <c r="E25" s="195">
        <v>48</v>
      </c>
    </row>
    <row r="26" spans="1:5" ht="19.5" x14ac:dyDescent="0.3">
      <c r="A26" s="196"/>
      <c r="B26" s="197" t="s">
        <v>512</v>
      </c>
      <c r="C26" s="195"/>
      <c r="D26" s="195"/>
      <c r="E26" s="198">
        <v>689</v>
      </c>
    </row>
    <row r="27" spans="1:5" ht="20.25" x14ac:dyDescent="0.3">
      <c r="A27" s="199"/>
      <c r="B27" s="199"/>
      <c r="C27" s="199"/>
      <c r="D27" s="199"/>
      <c r="E27" s="199"/>
    </row>
  </sheetData>
  <mergeCells count="2">
    <mergeCell ref="A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58" workbookViewId="0">
      <selection activeCell="C7" sqref="C7"/>
    </sheetView>
  </sheetViews>
  <sheetFormatPr defaultRowHeight="14.25" x14ac:dyDescent="0.2"/>
  <cols>
    <col min="1" max="1" width="4.375" style="220" customWidth="1"/>
    <col min="2" max="2" width="21" style="191" customWidth="1"/>
    <col min="3" max="3" width="15.125" style="191" customWidth="1"/>
    <col min="4" max="4" width="15.375" style="191" customWidth="1"/>
    <col min="5" max="5" width="15.125" style="191" customWidth="1"/>
    <col min="6" max="16384" width="9" style="191"/>
  </cols>
  <sheetData>
    <row r="1" spans="1:5" ht="26.25" x14ac:dyDescent="0.4">
      <c r="A1" s="313" t="s">
        <v>542</v>
      </c>
      <c r="B1" s="313"/>
      <c r="C1" s="313"/>
      <c r="D1" s="313"/>
      <c r="E1" s="313"/>
    </row>
    <row r="2" spans="1:5" ht="21" x14ac:dyDescent="0.35">
      <c r="A2" s="209"/>
      <c r="B2" s="210" t="s">
        <v>543</v>
      </c>
      <c r="C2" s="210" t="s">
        <v>544</v>
      </c>
      <c r="D2" s="210" t="s">
        <v>488</v>
      </c>
      <c r="E2" s="210" t="s">
        <v>545</v>
      </c>
    </row>
    <row r="3" spans="1:5" ht="21" x14ac:dyDescent="0.2">
      <c r="A3" s="314" t="s">
        <v>546</v>
      </c>
      <c r="B3" s="314"/>
      <c r="C3" s="314"/>
      <c r="D3" s="314"/>
      <c r="E3" s="314"/>
    </row>
    <row r="4" spans="1:5" ht="21" x14ac:dyDescent="0.2">
      <c r="A4" s="211"/>
      <c r="B4" s="212" t="s">
        <v>547</v>
      </c>
      <c r="C4" s="212" t="s">
        <v>548</v>
      </c>
      <c r="D4" s="212" t="s">
        <v>549</v>
      </c>
      <c r="E4" s="212" t="s">
        <v>550</v>
      </c>
    </row>
    <row r="5" spans="1:5" ht="21" x14ac:dyDescent="0.2">
      <c r="A5" s="213"/>
      <c r="B5" s="212" t="s">
        <v>551</v>
      </c>
      <c r="C5" s="212" t="s">
        <v>552</v>
      </c>
      <c r="D5" s="212" t="s">
        <v>553</v>
      </c>
      <c r="E5" s="212" t="s">
        <v>554</v>
      </c>
    </row>
    <row r="6" spans="1:5" ht="21" x14ac:dyDescent="0.2">
      <c r="A6" s="315" t="s">
        <v>140</v>
      </c>
      <c r="B6" s="316"/>
      <c r="C6" s="316"/>
      <c r="D6" s="316"/>
      <c r="E6" s="317"/>
    </row>
    <row r="7" spans="1:5" ht="21" x14ac:dyDescent="0.2">
      <c r="A7" s="214"/>
      <c r="B7" s="215" t="s">
        <v>555</v>
      </c>
      <c r="C7" s="215" t="s">
        <v>556</v>
      </c>
      <c r="D7" s="215" t="s">
        <v>557</v>
      </c>
      <c r="E7" s="215" t="s">
        <v>558</v>
      </c>
    </row>
    <row r="8" spans="1:5" ht="21" x14ac:dyDescent="0.2">
      <c r="A8" s="214">
        <v>1</v>
      </c>
      <c r="B8" s="215" t="s">
        <v>559</v>
      </c>
      <c r="C8" s="215" t="s">
        <v>560</v>
      </c>
      <c r="D8" s="215" t="s">
        <v>163</v>
      </c>
      <c r="E8" s="215" t="s">
        <v>561</v>
      </c>
    </row>
    <row r="9" spans="1:5" ht="21" x14ac:dyDescent="0.2">
      <c r="A9" s="214">
        <v>2</v>
      </c>
      <c r="B9" s="215" t="s">
        <v>562</v>
      </c>
      <c r="C9" s="215" t="s">
        <v>563</v>
      </c>
      <c r="D9" s="215" t="s">
        <v>163</v>
      </c>
      <c r="E9" s="215" t="s">
        <v>564</v>
      </c>
    </row>
    <row r="10" spans="1:5" ht="21" x14ac:dyDescent="0.2">
      <c r="A10" s="214">
        <v>3</v>
      </c>
      <c r="B10" s="215" t="s">
        <v>548</v>
      </c>
      <c r="C10" s="215" t="s">
        <v>565</v>
      </c>
      <c r="D10" s="215" t="s">
        <v>163</v>
      </c>
      <c r="E10" s="215" t="s">
        <v>566</v>
      </c>
    </row>
    <row r="11" spans="1:5" ht="21" x14ac:dyDescent="0.2">
      <c r="A11" s="214">
        <v>4</v>
      </c>
      <c r="B11" s="215" t="s">
        <v>567</v>
      </c>
      <c r="C11" s="215" t="s">
        <v>568</v>
      </c>
      <c r="D11" s="215" t="s">
        <v>163</v>
      </c>
      <c r="E11" s="215" t="s">
        <v>569</v>
      </c>
    </row>
    <row r="12" spans="1:5" ht="21" x14ac:dyDescent="0.2">
      <c r="A12" s="214">
        <v>5</v>
      </c>
      <c r="B12" s="215" t="s">
        <v>570</v>
      </c>
      <c r="C12" s="215" t="s">
        <v>571</v>
      </c>
      <c r="D12" s="215" t="s">
        <v>163</v>
      </c>
      <c r="E12" s="215" t="s">
        <v>572</v>
      </c>
    </row>
    <row r="13" spans="1:5" ht="21" x14ac:dyDescent="0.2">
      <c r="A13" s="214">
        <v>6</v>
      </c>
      <c r="B13" s="215" t="s">
        <v>573</v>
      </c>
      <c r="C13" s="215" t="s">
        <v>492</v>
      </c>
      <c r="D13" s="215" t="s">
        <v>163</v>
      </c>
      <c r="E13" s="215" t="s">
        <v>574</v>
      </c>
    </row>
    <row r="14" spans="1:5" ht="21" x14ac:dyDescent="0.2">
      <c r="A14" s="214">
        <v>7</v>
      </c>
      <c r="B14" s="215" t="s">
        <v>575</v>
      </c>
      <c r="C14" s="215" t="s">
        <v>576</v>
      </c>
      <c r="D14" s="215" t="s">
        <v>163</v>
      </c>
      <c r="E14" s="215" t="s">
        <v>577</v>
      </c>
    </row>
    <row r="15" spans="1:5" ht="21" x14ac:dyDescent="0.2">
      <c r="A15" s="214">
        <v>8</v>
      </c>
      <c r="B15" s="215" t="s">
        <v>578</v>
      </c>
      <c r="C15" s="215" t="s">
        <v>579</v>
      </c>
      <c r="D15" s="215" t="s">
        <v>163</v>
      </c>
      <c r="E15" s="215"/>
    </row>
    <row r="16" spans="1:5" ht="21" x14ac:dyDescent="0.35">
      <c r="A16" s="310" t="s">
        <v>141</v>
      </c>
      <c r="B16" s="310"/>
      <c r="C16" s="310"/>
      <c r="D16" s="310"/>
      <c r="E16" s="310"/>
    </row>
    <row r="17" spans="1:5" ht="21" x14ac:dyDescent="0.35">
      <c r="A17" s="216"/>
      <c r="B17" s="215" t="s">
        <v>580</v>
      </c>
      <c r="C17" s="215" t="s">
        <v>581</v>
      </c>
      <c r="D17" s="215" t="s">
        <v>582</v>
      </c>
      <c r="E17" s="215" t="s">
        <v>583</v>
      </c>
    </row>
    <row r="18" spans="1:5" ht="21" x14ac:dyDescent="0.35">
      <c r="A18" s="216">
        <v>9</v>
      </c>
      <c r="B18" s="217" t="s">
        <v>584</v>
      </c>
      <c r="C18" s="217" t="s">
        <v>585</v>
      </c>
      <c r="D18" s="217" t="s">
        <v>164</v>
      </c>
      <c r="E18" s="215" t="s">
        <v>586</v>
      </c>
    </row>
    <row r="19" spans="1:5" ht="21" x14ac:dyDescent="0.35">
      <c r="A19" s="216">
        <v>10</v>
      </c>
      <c r="B19" s="217" t="s">
        <v>587</v>
      </c>
      <c r="C19" s="217" t="s">
        <v>588</v>
      </c>
      <c r="D19" s="217" t="s">
        <v>164</v>
      </c>
      <c r="E19" s="215" t="s">
        <v>589</v>
      </c>
    </row>
    <row r="20" spans="1:5" ht="21" x14ac:dyDescent="0.35">
      <c r="A20" s="216">
        <v>11</v>
      </c>
      <c r="B20" s="217" t="s">
        <v>590</v>
      </c>
      <c r="C20" s="217" t="s">
        <v>591</v>
      </c>
      <c r="D20" s="217" t="s">
        <v>164</v>
      </c>
      <c r="E20" s="215" t="s">
        <v>592</v>
      </c>
    </row>
    <row r="21" spans="1:5" ht="21" x14ac:dyDescent="0.35">
      <c r="A21" s="216">
        <v>12</v>
      </c>
      <c r="B21" s="217" t="s">
        <v>593</v>
      </c>
      <c r="C21" s="217" t="s">
        <v>594</v>
      </c>
      <c r="D21" s="217" t="s">
        <v>164</v>
      </c>
      <c r="E21" s="215" t="s">
        <v>595</v>
      </c>
    </row>
    <row r="22" spans="1:5" ht="21" x14ac:dyDescent="0.35">
      <c r="A22" s="216">
        <v>13</v>
      </c>
      <c r="B22" s="217" t="s">
        <v>581</v>
      </c>
      <c r="C22" s="217" t="s">
        <v>506</v>
      </c>
      <c r="D22" s="217" t="s">
        <v>164</v>
      </c>
      <c r="E22" s="215" t="s">
        <v>596</v>
      </c>
    </row>
    <row r="23" spans="1:5" ht="21" x14ac:dyDescent="0.35">
      <c r="A23" s="216">
        <v>14</v>
      </c>
      <c r="B23" s="217" t="s">
        <v>597</v>
      </c>
      <c r="C23" s="217" t="s">
        <v>506</v>
      </c>
      <c r="D23" s="217" t="s">
        <v>164</v>
      </c>
      <c r="E23" s="215" t="s">
        <v>598</v>
      </c>
    </row>
    <row r="24" spans="1:5" ht="21" x14ac:dyDescent="0.35">
      <c r="A24" s="216">
        <v>15</v>
      </c>
      <c r="B24" s="217" t="s">
        <v>552</v>
      </c>
      <c r="C24" s="217" t="s">
        <v>599</v>
      </c>
      <c r="D24" s="217" t="s">
        <v>164</v>
      </c>
      <c r="E24" s="215" t="s">
        <v>600</v>
      </c>
    </row>
    <row r="25" spans="1:5" ht="21" x14ac:dyDescent="0.35">
      <c r="A25" s="216">
        <v>16</v>
      </c>
      <c r="B25" s="217" t="s">
        <v>601</v>
      </c>
      <c r="C25" s="217" t="s">
        <v>602</v>
      </c>
      <c r="D25" s="217" t="s">
        <v>164</v>
      </c>
      <c r="E25" s="215" t="s">
        <v>603</v>
      </c>
    </row>
    <row r="26" spans="1:5" ht="21" x14ac:dyDescent="0.35">
      <c r="A26" s="216">
        <v>17</v>
      </c>
      <c r="B26" s="217" t="s">
        <v>604</v>
      </c>
      <c r="C26" s="217" t="s">
        <v>605</v>
      </c>
      <c r="D26" s="217" t="s">
        <v>164</v>
      </c>
      <c r="E26" s="215" t="s">
        <v>606</v>
      </c>
    </row>
    <row r="27" spans="1:5" ht="21" x14ac:dyDescent="0.35">
      <c r="A27" s="216">
        <v>18</v>
      </c>
      <c r="B27" s="217" t="s">
        <v>607</v>
      </c>
      <c r="C27" s="217" t="s">
        <v>608</v>
      </c>
      <c r="D27" s="217" t="s">
        <v>164</v>
      </c>
      <c r="E27" s="217"/>
    </row>
    <row r="28" spans="1:5" ht="21" x14ac:dyDescent="0.35">
      <c r="A28" s="310" t="s">
        <v>146</v>
      </c>
      <c r="B28" s="310"/>
      <c r="C28" s="310"/>
      <c r="D28" s="310"/>
      <c r="E28" s="310"/>
    </row>
    <row r="29" spans="1:5" ht="21" x14ac:dyDescent="0.35">
      <c r="A29" s="218"/>
      <c r="B29" s="217" t="s">
        <v>609</v>
      </c>
      <c r="C29" s="217" t="s">
        <v>610</v>
      </c>
      <c r="D29" s="217" t="s">
        <v>582</v>
      </c>
      <c r="E29" s="217" t="s">
        <v>611</v>
      </c>
    </row>
    <row r="30" spans="1:5" ht="21" x14ac:dyDescent="0.35">
      <c r="A30" s="216">
        <v>19</v>
      </c>
      <c r="B30" s="217" t="s">
        <v>610</v>
      </c>
      <c r="C30" s="217" t="s">
        <v>499</v>
      </c>
      <c r="D30" s="217" t="s">
        <v>169</v>
      </c>
      <c r="E30" s="217" t="s">
        <v>612</v>
      </c>
    </row>
    <row r="31" spans="1:5" ht="21" x14ac:dyDescent="0.35">
      <c r="A31" s="216">
        <v>20</v>
      </c>
      <c r="B31" s="217" t="s">
        <v>613</v>
      </c>
      <c r="C31" s="217" t="s">
        <v>614</v>
      </c>
      <c r="D31" s="217" t="s">
        <v>169</v>
      </c>
      <c r="E31" s="217" t="s">
        <v>615</v>
      </c>
    </row>
    <row r="32" spans="1:5" ht="21" x14ac:dyDescent="0.35">
      <c r="A32" s="216">
        <v>21</v>
      </c>
      <c r="B32" s="217" t="s">
        <v>616</v>
      </c>
      <c r="C32" s="217" t="s">
        <v>617</v>
      </c>
      <c r="D32" s="217" t="s">
        <v>169</v>
      </c>
      <c r="E32" s="217" t="s">
        <v>618</v>
      </c>
    </row>
    <row r="33" spans="1:5" ht="21" x14ac:dyDescent="0.35">
      <c r="A33" s="216">
        <v>22</v>
      </c>
      <c r="B33" s="217" t="s">
        <v>619</v>
      </c>
      <c r="C33" s="217" t="s">
        <v>620</v>
      </c>
      <c r="D33" s="217" t="s">
        <v>169</v>
      </c>
      <c r="E33" s="217" t="s">
        <v>621</v>
      </c>
    </row>
    <row r="34" spans="1:5" ht="21" x14ac:dyDescent="0.35">
      <c r="A34" s="216">
        <v>23</v>
      </c>
      <c r="B34" s="217" t="s">
        <v>622</v>
      </c>
      <c r="C34" s="217" t="s">
        <v>623</v>
      </c>
      <c r="D34" s="217" t="s">
        <v>169</v>
      </c>
      <c r="E34" s="217" t="s">
        <v>624</v>
      </c>
    </row>
    <row r="35" spans="1:5" ht="21" x14ac:dyDescent="0.35">
      <c r="A35" s="216">
        <v>24</v>
      </c>
      <c r="B35" s="217" t="s">
        <v>625</v>
      </c>
      <c r="C35" s="217" t="s">
        <v>626</v>
      </c>
      <c r="D35" s="217" t="s">
        <v>169</v>
      </c>
      <c r="E35" s="217" t="s">
        <v>627</v>
      </c>
    </row>
    <row r="36" spans="1:5" ht="21" x14ac:dyDescent="0.35">
      <c r="A36" s="216">
        <v>25</v>
      </c>
      <c r="B36" s="217" t="s">
        <v>628</v>
      </c>
      <c r="C36" s="217" t="s">
        <v>501</v>
      </c>
      <c r="D36" s="217" t="s">
        <v>169</v>
      </c>
      <c r="E36" s="217" t="s">
        <v>629</v>
      </c>
    </row>
    <row r="37" spans="1:5" ht="21" x14ac:dyDescent="0.35">
      <c r="A37" s="216">
        <v>26</v>
      </c>
      <c r="B37" s="217" t="s">
        <v>630</v>
      </c>
      <c r="C37" s="217" t="s">
        <v>631</v>
      </c>
      <c r="D37" s="217" t="s">
        <v>169</v>
      </c>
      <c r="E37" s="217"/>
    </row>
    <row r="38" spans="1:5" ht="21" x14ac:dyDescent="0.35">
      <c r="A38" s="216">
        <v>27</v>
      </c>
      <c r="B38" s="217" t="s">
        <v>632</v>
      </c>
      <c r="C38" s="217" t="s">
        <v>633</v>
      </c>
      <c r="D38" s="217" t="s">
        <v>169</v>
      </c>
      <c r="E38" s="217"/>
    </row>
    <row r="39" spans="1:5" ht="21" x14ac:dyDescent="0.35">
      <c r="A39" s="310" t="s">
        <v>634</v>
      </c>
      <c r="B39" s="310"/>
      <c r="C39" s="310"/>
      <c r="D39" s="310"/>
      <c r="E39" s="310"/>
    </row>
    <row r="40" spans="1:5" ht="21" x14ac:dyDescent="0.35">
      <c r="A40" s="218"/>
      <c r="B40" s="217" t="s">
        <v>635</v>
      </c>
      <c r="C40" s="217" t="s">
        <v>636</v>
      </c>
      <c r="D40" s="217" t="s">
        <v>582</v>
      </c>
      <c r="E40" s="217" t="s">
        <v>637</v>
      </c>
    </row>
    <row r="41" spans="1:5" ht="21" x14ac:dyDescent="0.35">
      <c r="A41" s="214">
        <v>28</v>
      </c>
      <c r="B41" s="217" t="s">
        <v>638</v>
      </c>
      <c r="C41" s="217" t="s">
        <v>505</v>
      </c>
      <c r="D41" s="217" t="s">
        <v>232</v>
      </c>
      <c r="E41" s="217" t="s">
        <v>639</v>
      </c>
    </row>
    <row r="42" spans="1:5" ht="21" x14ac:dyDescent="0.35">
      <c r="A42" s="214">
        <v>29</v>
      </c>
      <c r="B42" s="217" t="s">
        <v>640</v>
      </c>
      <c r="C42" s="217" t="s">
        <v>641</v>
      </c>
      <c r="D42" s="217" t="s">
        <v>232</v>
      </c>
      <c r="E42" s="217" t="s">
        <v>642</v>
      </c>
    </row>
    <row r="43" spans="1:5" ht="21" x14ac:dyDescent="0.35">
      <c r="A43" s="214">
        <v>30</v>
      </c>
      <c r="B43" s="217" t="s">
        <v>643</v>
      </c>
      <c r="C43" s="217" t="s">
        <v>644</v>
      </c>
      <c r="D43" s="217" t="s">
        <v>232</v>
      </c>
      <c r="E43" s="217" t="s">
        <v>645</v>
      </c>
    </row>
    <row r="44" spans="1:5" ht="21" x14ac:dyDescent="0.35">
      <c r="A44" s="214">
        <v>31</v>
      </c>
      <c r="B44" s="217" t="s">
        <v>646</v>
      </c>
      <c r="C44" s="217" t="s">
        <v>647</v>
      </c>
      <c r="D44" s="217" t="s">
        <v>232</v>
      </c>
      <c r="E44" s="217" t="s">
        <v>648</v>
      </c>
    </row>
    <row r="45" spans="1:5" ht="21" x14ac:dyDescent="0.35">
      <c r="A45" s="214">
        <v>32</v>
      </c>
      <c r="B45" s="217" t="s">
        <v>649</v>
      </c>
      <c r="C45" s="217" t="s">
        <v>650</v>
      </c>
      <c r="D45" s="217" t="s">
        <v>232</v>
      </c>
      <c r="E45" s="217" t="s">
        <v>651</v>
      </c>
    </row>
    <row r="46" spans="1:5" ht="21" x14ac:dyDescent="0.35">
      <c r="A46" s="214">
        <v>33</v>
      </c>
      <c r="B46" s="217" t="s">
        <v>652</v>
      </c>
      <c r="C46" s="217" t="s">
        <v>653</v>
      </c>
      <c r="D46" s="217" t="s">
        <v>232</v>
      </c>
      <c r="E46" s="217" t="s">
        <v>654</v>
      </c>
    </row>
    <row r="47" spans="1:5" ht="21" x14ac:dyDescent="0.35">
      <c r="A47" s="214">
        <v>34</v>
      </c>
      <c r="B47" s="217" t="s">
        <v>655</v>
      </c>
      <c r="C47" s="217" t="s">
        <v>656</v>
      </c>
      <c r="D47" s="217" t="s">
        <v>165</v>
      </c>
      <c r="E47" s="217" t="s">
        <v>657</v>
      </c>
    </row>
    <row r="48" spans="1:5" ht="21" x14ac:dyDescent="0.35">
      <c r="A48" s="214">
        <v>35</v>
      </c>
      <c r="B48" s="217" t="s">
        <v>658</v>
      </c>
      <c r="C48" s="217" t="s">
        <v>659</v>
      </c>
      <c r="D48" s="217" t="s">
        <v>165</v>
      </c>
      <c r="E48" s="217" t="s">
        <v>660</v>
      </c>
    </row>
    <row r="49" spans="1:5" ht="21" x14ac:dyDescent="0.35">
      <c r="A49" s="214">
        <v>36</v>
      </c>
      <c r="B49" s="217" t="s">
        <v>661</v>
      </c>
      <c r="C49" s="217" t="s">
        <v>659</v>
      </c>
      <c r="D49" s="217" t="s">
        <v>165</v>
      </c>
      <c r="E49" s="217" t="s">
        <v>662</v>
      </c>
    </row>
    <row r="50" spans="1:5" ht="21" x14ac:dyDescent="0.35">
      <c r="A50" s="214">
        <v>37</v>
      </c>
      <c r="B50" s="217" t="s">
        <v>663</v>
      </c>
      <c r="C50" s="217" t="s">
        <v>659</v>
      </c>
      <c r="D50" s="217" t="s">
        <v>165</v>
      </c>
      <c r="E50" s="217" t="s">
        <v>664</v>
      </c>
    </row>
    <row r="51" spans="1:5" ht="21" x14ac:dyDescent="0.35">
      <c r="A51" s="214">
        <v>38</v>
      </c>
      <c r="B51" s="217" t="s">
        <v>665</v>
      </c>
      <c r="C51" s="217" t="s">
        <v>504</v>
      </c>
      <c r="D51" s="217" t="s">
        <v>165</v>
      </c>
      <c r="E51" s="217" t="s">
        <v>666</v>
      </c>
    </row>
    <row r="52" spans="1:5" ht="21" x14ac:dyDescent="0.35">
      <c r="A52" s="214">
        <v>39</v>
      </c>
      <c r="B52" s="217" t="s">
        <v>636</v>
      </c>
      <c r="C52" s="217" t="s">
        <v>667</v>
      </c>
      <c r="D52" s="217" t="s">
        <v>165</v>
      </c>
      <c r="E52" s="217" t="s">
        <v>668</v>
      </c>
    </row>
    <row r="53" spans="1:5" ht="21" x14ac:dyDescent="0.35">
      <c r="A53" s="214">
        <v>40</v>
      </c>
      <c r="B53" s="217" t="s">
        <v>669</v>
      </c>
      <c r="C53" s="217" t="s">
        <v>503</v>
      </c>
      <c r="D53" s="217" t="s">
        <v>165</v>
      </c>
      <c r="E53" s="217" t="s">
        <v>670</v>
      </c>
    </row>
    <row r="54" spans="1:5" ht="21" x14ac:dyDescent="0.35">
      <c r="A54" s="214">
        <v>41</v>
      </c>
      <c r="B54" s="217" t="s">
        <v>556</v>
      </c>
      <c r="C54" s="217" t="s">
        <v>502</v>
      </c>
      <c r="D54" s="217" t="s">
        <v>165</v>
      </c>
      <c r="E54" s="217" t="s">
        <v>671</v>
      </c>
    </row>
    <row r="55" spans="1:5" ht="21" x14ac:dyDescent="0.35">
      <c r="A55" s="214">
        <v>42</v>
      </c>
      <c r="B55" s="217" t="s">
        <v>672</v>
      </c>
      <c r="C55" s="217" t="s">
        <v>505</v>
      </c>
      <c r="D55" s="217" t="s">
        <v>165</v>
      </c>
      <c r="E55" s="217"/>
    </row>
    <row r="56" spans="1:5" ht="21" x14ac:dyDescent="0.35">
      <c r="A56" s="214">
        <v>43</v>
      </c>
      <c r="B56" s="217" t="s">
        <v>673</v>
      </c>
      <c r="C56" s="217" t="s">
        <v>674</v>
      </c>
      <c r="D56" s="217" t="s">
        <v>165</v>
      </c>
      <c r="E56" s="217"/>
    </row>
    <row r="57" spans="1:5" ht="21" x14ac:dyDescent="0.35">
      <c r="A57" s="214">
        <v>44</v>
      </c>
      <c r="B57" s="217" t="s">
        <v>675</v>
      </c>
      <c r="C57" s="217" t="s">
        <v>676</v>
      </c>
      <c r="D57" s="217" t="s">
        <v>165</v>
      </c>
      <c r="E57" s="217"/>
    </row>
    <row r="58" spans="1:5" ht="21" x14ac:dyDescent="0.35">
      <c r="A58" s="214">
        <v>45</v>
      </c>
      <c r="B58" s="217" t="s">
        <v>677</v>
      </c>
      <c r="C58" s="217" t="s">
        <v>678</v>
      </c>
      <c r="D58" s="217" t="s">
        <v>232</v>
      </c>
      <c r="E58" s="217"/>
    </row>
    <row r="59" spans="1:5" ht="21" x14ac:dyDescent="0.35">
      <c r="A59" s="310" t="s">
        <v>144</v>
      </c>
      <c r="B59" s="310"/>
      <c r="C59" s="310"/>
      <c r="D59" s="310"/>
      <c r="E59" s="310"/>
    </row>
    <row r="60" spans="1:5" ht="21" x14ac:dyDescent="0.35">
      <c r="A60" s="218"/>
      <c r="B60" s="217" t="s">
        <v>679</v>
      </c>
      <c r="C60" s="217" t="s">
        <v>680</v>
      </c>
      <c r="D60" s="217" t="s">
        <v>582</v>
      </c>
      <c r="E60" s="217" t="s">
        <v>681</v>
      </c>
    </row>
    <row r="61" spans="1:5" ht="21" x14ac:dyDescent="0.35">
      <c r="A61" s="214">
        <v>46</v>
      </c>
      <c r="B61" s="217" t="s">
        <v>682</v>
      </c>
      <c r="C61" s="217" t="s">
        <v>683</v>
      </c>
      <c r="D61" s="217" t="s">
        <v>209</v>
      </c>
      <c r="E61" s="217" t="s">
        <v>684</v>
      </c>
    </row>
    <row r="62" spans="1:5" ht="21" x14ac:dyDescent="0.35">
      <c r="A62" s="214">
        <v>47</v>
      </c>
      <c r="B62" s="217" t="s">
        <v>685</v>
      </c>
      <c r="C62" s="217" t="s">
        <v>686</v>
      </c>
      <c r="D62" s="217" t="s">
        <v>209</v>
      </c>
      <c r="E62" s="217" t="s">
        <v>687</v>
      </c>
    </row>
    <row r="63" spans="1:5" ht="21" x14ac:dyDescent="0.35">
      <c r="A63" s="214">
        <v>48</v>
      </c>
      <c r="B63" s="217" t="s">
        <v>688</v>
      </c>
      <c r="C63" s="217" t="s">
        <v>507</v>
      </c>
      <c r="D63" s="217" t="s">
        <v>209</v>
      </c>
      <c r="E63" s="217" t="s">
        <v>689</v>
      </c>
    </row>
    <row r="64" spans="1:5" ht="21" x14ac:dyDescent="0.35">
      <c r="A64" s="214">
        <v>49</v>
      </c>
      <c r="B64" s="217" t="s">
        <v>690</v>
      </c>
      <c r="C64" s="217" t="s">
        <v>617</v>
      </c>
      <c r="D64" s="217" t="s">
        <v>209</v>
      </c>
      <c r="E64" s="217" t="s">
        <v>691</v>
      </c>
    </row>
    <row r="65" spans="1:5" ht="21" x14ac:dyDescent="0.35">
      <c r="A65" s="214">
        <v>50</v>
      </c>
      <c r="B65" s="217" t="s">
        <v>680</v>
      </c>
      <c r="C65" s="217" t="s">
        <v>692</v>
      </c>
      <c r="D65" s="217" t="s">
        <v>209</v>
      </c>
      <c r="E65" s="217" t="s">
        <v>693</v>
      </c>
    </row>
    <row r="66" spans="1:5" ht="21" x14ac:dyDescent="0.35">
      <c r="A66" s="214">
        <v>51</v>
      </c>
      <c r="B66" s="217" t="s">
        <v>694</v>
      </c>
      <c r="C66" s="217" t="s">
        <v>683</v>
      </c>
      <c r="D66" s="217" t="s">
        <v>209</v>
      </c>
      <c r="E66" s="217" t="s">
        <v>695</v>
      </c>
    </row>
    <row r="67" spans="1:5" ht="21" x14ac:dyDescent="0.35">
      <c r="A67" s="214">
        <v>52</v>
      </c>
      <c r="B67" s="217" t="s">
        <v>696</v>
      </c>
      <c r="C67" s="217" t="s">
        <v>697</v>
      </c>
      <c r="D67" s="217" t="s">
        <v>209</v>
      </c>
      <c r="E67" s="217" t="s">
        <v>698</v>
      </c>
    </row>
    <row r="68" spans="1:5" ht="21" x14ac:dyDescent="0.35">
      <c r="A68" s="214">
        <v>53</v>
      </c>
      <c r="B68" s="217" t="s">
        <v>699</v>
      </c>
      <c r="C68" s="217" t="s">
        <v>700</v>
      </c>
      <c r="D68" s="217" t="s">
        <v>209</v>
      </c>
      <c r="E68" s="217" t="s">
        <v>701</v>
      </c>
    </row>
    <row r="69" spans="1:5" ht="21" x14ac:dyDescent="0.35">
      <c r="A69" s="214">
        <v>54</v>
      </c>
      <c r="B69" s="217" t="s">
        <v>702</v>
      </c>
      <c r="C69" s="217" t="s">
        <v>703</v>
      </c>
      <c r="D69" s="217" t="s">
        <v>209</v>
      </c>
      <c r="E69" s="217" t="s">
        <v>704</v>
      </c>
    </row>
    <row r="70" spans="1:5" ht="21" x14ac:dyDescent="0.35">
      <c r="A70" s="214">
        <v>55</v>
      </c>
      <c r="B70" s="217" t="s">
        <v>705</v>
      </c>
      <c r="C70" s="217" t="s">
        <v>706</v>
      </c>
      <c r="D70" s="217" t="s">
        <v>209</v>
      </c>
      <c r="E70" s="217" t="s">
        <v>707</v>
      </c>
    </row>
    <row r="71" spans="1:5" ht="21" x14ac:dyDescent="0.35">
      <c r="A71" s="214">
        <v>56</v>
      </c>
      <c r="B71" s="217" t="s">
        <v>708</v>
      </c>
      <c r="C71" s="217" t="s">
        <v>508</v>
      </c>
      <c r="D71" s="217" t="s">
        <v>209</v>
      </c>
      <c r="E71" s="217" t="s">
        <v>709</v>
      </c>
    </row>
    <row r="72" spans="1:5" ht="21" x14ac:dyDescent="0.35">
      <c r="A72" s="214">
        <v>57</v>
      </c>
      <c r="B72" s="217" t="s">
        <v>710</v>
      </c>
      <c r="C72" s="217" t="s">
        <v>505</v>
      </c>
      <c r="D72" s="217" t="s">
        <v>209</v>
      </c>
      <c r="E72" s="217"/>
    </row>
    <row r="73" spans="1:5" ht="21" x14ac:dyDescent="0.35">
      <c r="A73" s="214">
        <v>58</v>
      </c>
      <c r="B73" s="217" t="s">
        <v>711</v>
      </c>
      <c r="C73" s="217" t="s">
        <v>712</v>
      </c>
      <c r="D73" s="217" t="s">
        <v>209</v>
      </c>
      <c r="E73" s="217"/>
    </row>
    <row r="74" spans="1:5" ht="21" x14ac:dyDescent="0.35">
      <c r="A74" s="310" t="s">
        <v>713</v>
      </c>
      <c r="B74" s="310"/>
      <c r="C74" s="310"/>
      <c r="D74" s="310"/>
      <c r="E74" s="310"/>
    </row>
    <row r="75" spans="1:5" ht="21" x14ac:dyDescent="0.35">
      <c r="A75" s="218"/>
      <c r="B75" s="217" t="s">
        <v>714</v>
      </c>
      <c r="C75" s="217" t="s">
        <v>715</v>
      </c>
      <c r="D75" s="217" t="s">
        <v>582</v>
      </c>
      <c r="E75" s="217" t="s">
        <v>716</v>
      </c>
    </row>
    <row r="76" spans="1:5" ht="21" x14ac:dyDescent="0.35">
      <c r="A76" s="214">
        <v>59</v>
      </c>
      <c r="B76" s="217" t="s">
        <v>715</v>
      </c>
      <c r="C76" s="217" t="s">
        <v>717</v>
      </c>
      <c r="D76" s="217" t="s">
        <v>184</v>
      </c>
      <c r="E76" s="217" t="s">
        <v>718</v>
      </c>
    </row>
    <row r="77" spans="1:5" ht="21" x14ac:dyDescent="0.35">
      <c r="A77" s="214">
        <v>60</v>
      </c>
      <c r="B77" s="217" t="s">
        <v>638</v>
      </c>
      <c r="C77" s="217" t="s">
        <v>505</v>
      </c>
      <c r="D77" s="217" t="s">
        <v>184</v>
      </c>
      <c r="E77" s="217" t="s">
        <v>719</v>
      </c>
    </row>
    <row r="78" spans="1:5" ht="21" x14ac:dyDescent="0.35">
      <c r="A78" s="214">
        <v>61</v>
      </c>
      <c r="B78" s="217" t="s">
        <v>720</v>
      </c>
      <c r="C78" s="217" t="s">
        <v>721</v>
      </c>
      <c r="D78" s="217" t="s">
        <v>184</v>
      </c>
      <c r="E78" s="217" t="s">
        <v>722</v>
      </c>
    </row>
    <row r="79" spans="1:5" ht="21" x14ac:dyDescent="0.35">
      <c r="A79" s="214">
        <v>62</v>
      </c>
      <c r="B79" s="217" t="s">
        <v>723</v>
      </c>
      <c r="C79" s="217" t="s">
        <v>721</v>
      </c>
      <c r="D79" s="217" t="s">
        <v>184</v>
      </c>
      <c r="E79" s="217" t="s">
        <v>724</v>
      </c>
    </row>
    <row r="80" spans="1:5" ht="21" x14ac:dyDescent="0.35">
      <c r="A80" s="214">
        <v>63</v>
      </c>
      <c r="B80" s="217" t="s">
        <v>725</v>
      </c>
      <c r="C80" s="217" t="s">
        <v>721</v>
      </c>
      <c r="D80" s="217" t="s">
        <v>184</v>
      </c>
      <c r="E80" s="217" t="s">
        <v>726</v>
      </c>
    </row>
    <row r="81" spans="1:5" ht="21" x14ac:dyDescent="0.35">
      <c r="A81" s="214">
        <v>64</v>
      </c>
      <c r="B81" s="217" t="s">
        <v>727</v>
      </c>
      <c r="C81" s="217" t="s">
        <v>728</v>
      </c>
      <c r="D81" s="217" t="s">
        <v>184</v>
      </c>
      <c r="E81" s="217" t="s">
        <v>729</v>
      </c>
    </row>
    <row r="82" spans="1:5" ht="21" x14ac:dyDescent="0.35">
      <c r="A82" s="214">
        <v>65</v>
      </c>
      <c r="B82" s="217" t="s">
        <v>730</v>
      </c>
      <c r="C82" s="217" t="s">
        <v>731</v>
      </c>
      <c r="D82" s="217" t="s">
        <v>179</v>
      </c>
      <c r="E82" s="217" t="s">
        <v>732</v>
      </c>
    </row>
    <row r="83" spans="1:5" ht="21" x14ac:dyDescent="0.35">
      <c r="A83" s="214">
        <v>66</v>
      </c>
      <c r="B83" s="217" t="s">
        <v>733</v>
      </c>
      <c r="C83" s="217" t="s">
        <v>498</v>
      </c>
      <c r="D83" s="217" t="s">
        <v>179</v>
      </c>
      <c r="E83" s="217" t="s">
        <v>734</v>
      </c>
    </row>
    <row r="84" spans="1:5" ht="21" x14ac:dyDescent="0.35">
      <c r="A84" s="214">
        <v>67</v>
      </c>
      <c r="B84" s="217" t="s">
        <v>735</v>
      </c>
      <c r="C84" s="217" t="s">
        <v>511</v>
      </c>
      <c r="D84" s="217" t="s">
        <v>184</v>
      </c>
      <c r="E84" s="217"/>
    </row>
    <row r="85" spans="1:5" ht="21" x14ac:dyDescent="0.35">
      <c r="A85" s="214">
        <v>68</v>
      </c>
      <c r="B85" s="217" t="s">
        <v>736</v>
      </c>
      <c r="C85" s="217" t="s">
        <v>717</v>
      </c>
      <c r="D85" s="217" t="s">
        <v>184</v>
      </c>
      <c r="E85" s="217"/>
    </row>
    <row r="86" spans="1:5" ht="21" x14ac:dyDescent="0.35">
      <c r="A86" s="214">
        <v>69</v>
      </c>
      <c r="B86" s="217" t="s">
        <v>737</v>
      </c>
      <c r="C86" s="217" t="s">
        <v>738</v>
      </c>
      <c r="D86" s="217" t="s">
        <v>184</v>
      </c>
      <c r="E86" s="217"/>
    </row>
    <row r="87" spans="1:5" ht="21" x14ac:dyDescent="0.35">
      <c r="A87" s="214">
        <v>70</v>
      </c>
      <c r="B87" s="217" t="s">
        <v>739</v>
      </c>
      <c r="C87" s="217" t="s">
        <v>740</v>
      </c>
      <c r="D87" s="217" t="s">
        <v>179</v>
      </c>
      <c r="E87" s="217"/>
    </row>
    <row r="88" spans="1:5" ht="21" x14ac:dyDescent="0.35">
      <c r="A88" s="214">
        <v>71</v>
      </c>
      <c r="B88" s="217" t="s">
        <v>741</v>
      </c>
      <c r="C88" s="217" t="s">
        <v>742</v>
      </c>
      <c r="D88" s="217" t="s">
        <v>184</v>
      </c>
      <c r="E88" s="217"/>
    </row>
    <row r="89" spans="1:5" ht="21" x14ac:dyDescent="0.35">
      <c r="A89" s="214">
        <v>72</v>
      </c>
      <c r="B89" s="217" t="s">
        <v>743</v>
      </c>
      <c r="C89" s="217" t="s">
        <v>744</v>
      </c>
      <c r="D89" s="217" t="s">
        <v>184</v>
      </c>
      <c r="E89" s="217"/>
    </row>
    <row r="90" spans="1:5" ht="21" x14ac:dyDescent="0.35">
      <c r="A90" s="214">
        <v>73</v>
      </c>
      <c r="B90" s="217" t="s">
        <v>745</v>
      </c>
      <c r="C90" s="217" t="s">
        <v>498</v>
      </c>
      <c r="D90" s="217" t="s">
        <v>179</v>
      </c>
      <c r="E90" s="217"/>
    </row>
    <row r="91" spans="1:5" ht="21" x14ac:dyDescent="0.35">
      <c r="A91" s="214">
        <v>74</v>
      </c>
      <c r="B91" s="217" t="s">
        <v>746</v>
      </c>
      <c r="C91" s="217" t="s">
        <v>747</v>
      </c>
      <c r="D91" s="217" t="s">
        <v>179</v>
      </c>
      <c r="E91" s="217"/>
    </row>
    <row r="92" spans="1:5" ht="21" x14ac:dyDescent="0.2">
      <c r="A92" s="311" t="s">
        <v>147</v>
      </c>
      <c r="B92" s="311"/>
      <c r="C92" s="311"/>
      <c r="D92" s="311"/>
      <c r="E92" s="311"/>
    </row>
    <row r="93" spans="1:5" ht="21" x14ac:dyDescent="0.35">
      <c r="A93" s="218"/>
      <c r="B93" s="217" t="s">
        <v>748</v>
      </c>
      <c r="C93" s="217" t="s">
        <v>749</v>
      </c>
      <c r="D93" s="217" t="s">
        <v>582</v>
      </c>
      <c r="E93" s="217" t="s">
        <v>750</v>
      </c>
    </row>
    <row r="94" spans="1:5" ht="21" x14ac:dyDescent="0.35">
      <c r="A94" s="214">
        <v>75</v>
      </c>
      <c r="B94" s="217" t="s">
        <v>749</v>
      </c>
      <c r="C94" s="217" t="s">
        <v>751</v>
      </c>
      <c r="D94" s="217" t="s">
        <v>170</v>
      </c>
      <c r="E94" s="217" t="s">
        <v>752</v>
      </c>
    </row>
    <row r="95" spans="1:5" ht="21" x14ac:dyDescent="0.35">
      <c r="A95" s="214">
        <v>76</v>
      </c>
      <c r="B95" s="217" t="s">
        <v>753</v>
      </c>
      <c r="C95" s="217" t="s">
        <v>496</v>
      </c>
      <c r="D95" s="217" t="s">
        <v>170</v>
      </c>
      <c r="E95" s="217" t="s">
        <v>754</v>
      </c>
    </row>
    <row r="96" spans="1:5" ht="21" x14ac:dyDescent="0.35">
      <c r="A96" s="214">
        <v>77</v>
      </c>
      <c r="B96" s="217" t="s">
        <v>755</v>
      </c>
      <c r="C96" s="217" t="s">
        <v>756</v>
      </c>
      <c r="D96" s="217" t="s">
        <v>170</v>
      </c>
      <c r="E96" s="217" t="s">
        <v>757</v>
      </c>
    </row>
    <row r="97" spans="1:5" ht="21" x14ac:dyDescent="0.35">
      <c r="A97" s="214">
        <v>78</v>
      </c>
      <c r="B97" s="217" t="s">
        <v>758</v>
      </c>
      <c r="C97" s="217" t="s">
        <v>759</v>
      </c>
      <c r="D97" s="217" t="s">
        <v>170</v>
      </c>
      <c r="E97" s="217" t="s">
        <v>760</v>
      </c>
    </row>
    <row r="98" spans="1:5" ht="21" x14ac:dyDescent="0.35">
      <c r="A98" s="214">
        <v>79</v>
      </c>
      <c r="B98" s="217" t="s">
        <v>761</v>
      </c>
      <c r="C98" s="217" t="s">
        <v>762</v>
      </c>
      <c r="D98" s="217" t="s">
        <v>170</v>
      </c>
      <c r="E98" s="217" t="s">
        <v>763</v>
      </c>
    </row>
    <row r="99" spans="1:5" ht="21" x14ac:dyDescent="0.35">
      <c r="A99" s="219"/>
      <c r="B99" s="137"/>
      <c r="C99" s="137"/>
      <c r="D99" s="137"/>
      <c r="E99" s="137"/>
    </row>
    <row r="100" spans="1:5" ht="21" x14ac:dyDescent="0.35">
      <c r="A100" s="312" t="s">
        <v>764</v>
      </c>
      <c r="B100" s="312"/>
      <c r="C100" s="312"/>
      <c r="D100" s="312"/>
      <c r="E100" s="312"/>
    </row>
    <row r="101" spans="1:5" ht="21" x14ac:dyDescent="0.35">
      <c r="A101" s="219"/>
      <c r="B101" s="137"/>
      <c r="C101" s="137"/>
      <c r="D101" s="137"/>
      <c r="E101" s="137"/>
    </row>
    <row r="102" spans="1:5" ht="21" x14ac:dyDescent="0.35">
      <c r="A102" s="219"/>
      <c r="B102" s="137"/>
      <c r="C102" s="137"/>
      <c r="D102" s="137"/>
      <c r="E102" s="137"/>
    </row>
    <row r="103" spans="1:5" ht="21" x14ac:dyDescent="0.35">
      <c r="A103" s="219"/>
      <c r="B103" s="137"/>
      <c r="C103" s="137"/>
      <c r="D103" s="137"/>
      <c r="E103" s="137"/>
    </row>
    <row r="104" spans="1:5" ht="21" x14ac:dyDescent="0.35">
      <c r="A104" s="219"/>
      <c r="B104" s="137"/>
      <c r="C104" s="137"/>
      <c r="D104" s="137"/>
      <c r="E104" s="137"/>
    </row>
    <row r="105" spans="1:5" ht="21" x14ac:dyDescent="0.35">
      <c r="A105" s="219"/>
      <c r="B105" s="137"/>
      <c r="C105" s="137"/>
      <c r="D105" s="137"/>
      <c r="E105" s="137"/>
    </row>
    <row r="106" spans="1:5" ht="21" x14ac:dyDescent="0.35">
      <c r="A106" s="219"/>
      <c r="B106" s="137"/>
      <c r="C106" s="137"/>
      <c r="D106" s="137"/>
      <c r="E106" s="137"/>
    </row>
    <row r="107" spans="1:5" ht="21" x14ac:dyDescent="0.35">
      <c r="A107" s="219"/>
      <c r="B107" s="137"/>
      <c r="C107" s="137"/>
      <c r="D107" s="137"/>
      <c r="E107" s="137"/>
    </row>
    <row r="108" spans="1:5" ht="21" x14ac:dyDescent="0.35">
      <c r="A108" s="219"/>
      <c r="B108" s="137"/>
      <c r="C108" s="137"/>
      <c r="D108" s="137"/>
      <c r="E108" s="137"/>
    </row>
    <row r="109" spans="1:5" ht="21" x14ac:dyDescent="0.35">
      <c r="A109" s="219"/>
      <c r="B109" s="137"/>
      <c r="C109" s="137"/>
      <c r="D109" s="137"/>
      <c r="E109" s="137"/>
    </row>
    <row r="110" spans="1:5" ht="21" x14ac:dyDescent="0.35">
      <c r="A110" s="219"/>
      <c r="B110" s="137"/>
      <c r="C110" s="137"/>
      <c r="D110" s="137"/>
      <c r="E110" s="137"/>
    </row>
    <row r="111" spans="1:5" ht="21" x14ac:dyDescent="0.35">
      <c r="A111" s="219"/>
      <c r="B111" s="137"/>
      <c r="C111" s="137"/>
      <c r="D111" s="137"/>
      <c r="E111" s="137"/>
    </row>
    <row r="112" spans="1:5" ht="21" x14ac:dyDescent="0.35">
      <c r="A112" s="219"/>
      <c r="B112" s="137"/>
      <c r="C112" s="137"/>
      <c r="D112" s="137"/>
      <c r="E112" s="137"/>
    </row>
    <row r="113" spans="1:5" ht="21" x14ac:dyDescent="0.35">
      <c r="A113" s="219"/>
      <c r="B113" s="137"/>
      <c r="C113" s="137"/>
      <c r="D113" s="137"/>
      <c r="E113" s="137"/>
    </row>
    <row r="114" spans="1:5" ht="21" x14ac:dyDescent="0.35">
      <c r="A114" s="219"/>
      <c r="B114" s="137"/>
      <c r="C114" s="137"/>
      <c r="D114" s="137"/>
      <c r="E114" s="137"/>
    </row>
    <row r="115" spans="1:5" ht="21" x14ac:dyDescent="0.35">
      <c r="A115" s="219"/>
      <c r="B115" s="137"/>
      <c r="C115" s="137"/>
      <c r="D115" s="137"/>
      <c r="E115" s="137"/>
    </row>
  </sheetData>
  <mergeCells count="10">
    <mergeCell ref="A59:E59"/>
    <mergeCell ref="A74:E74"/>
    <mergeCell ref="A92:E92"/>
    <mergeCell ref="A100:E100"/>
    <mergeCell ref="A1:E1"/>
    <mergeCell ref="A3:E3"/>
    <mergeCell ref="A6:E6"/>
    <mergeCell ref="A16:E16"/>
    <mergeCell ref="A28:E28"/>
    <mergeCell ref="A39:E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7" sqref="B17"/>
    </sheetView>
  </sheetViews>
  <sheetFormatPr defaultColWidth="12.625" defaultRowHeight="15" customHeight="1" x14ac:dyDescent="0.2"/>
  <cols>
    <col min="1" max="1" width="10.375" customWidth="1"/>
    <col min="2" max="2" width="12.25" customWidth="1"/>
    <col min="3" max="3" width="13.125" customWidth="1"/>
    <col min="4" max="4" width="12.375" customWidth="1"/>
    <col min="5" max="5" width="12.25" customWidth="1"/>
    <col min="6" max="6" width="13.75" customWidth="1"/>
    <col min="7" max="8" width="12.375" customWidth="1"/>
    <col min="9" max="9" width="13" customWidth="1"/>
    <col min="10" max="10" width="14.75" customWidth="1"/>
    <col min="11" max="11" width="12.625" customWidth="1"/>
    <col min="12" max="12" width="12.125" customWidth="1"/>
    <col min="13" max="14" width="12.375" customWidth="1"/>
    <col min="15" max="26" width="9" customWidth="1"/>
  </cols>
  <sheetData>
    <row r="1" spans="1:26" ht="26.25" customHeight="1" x14ac:dyDescent="0.55000000000000004">
      <c r="A1" s="241" t="s">
        <v>137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6.25" customHeight="1" x14ac:dyDescent="0.55000000000000004">
      <c r="A2" s="241" t="s">
        <v>138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 x14ac:dyDescent="0.6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1.75" customHeight="1" x14ac:dyDescent="0.5">
      <c r="A4" s="11" t="s">
        <v>139</v>
      </c>
      <c r="B4" s="12" t="s">
        <v>140</v>
      </c>
      <c r="C4" s="243" t="s">
        <v>141</v>
      </c>
      <c r="D4" s="244"/>
      <c r="E4" s="12" t="s">
        <v>142</v>
      </c>
      <c r="F4" s="12" t="s">
        <v>143</v>
      </c>
      <c r="G4" s="243" t="s">
        <v>144</v>
      </c>
      <c r="H4" s="244"/>
      <c r="I4" s="243" t="s">
        <v>145</v>
      </c>
      <c r="J4" s="244"/>
      <c r="K4" s="243" t="s">
        <v>146</v>
      </c>
      <c r="L4" s="244"/>
      <c r="M4" s="12" t="s">
        <v>147</v>
      </c>
      <c r="N4" s="13" t="s">
        <v>148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75" customHeight="1" x14ac:dyDescent="0.5">
      <c r="A5" s="14" t="s">
        <v>149</v>
      </c>
      <c r="B5" s="15" t="s">
        <v>150</v>
      </c>
      <c r="C5" s="15" t="s">
        <v>151</v>
      </c>
      <c r="D5" s="16" t="s">
        <v>152</v>
      </c>
      <c r="E5" s="15" t="s">
        <v>153</v>
      </c>
      <c r="F5" s="15" t="s">
        <v>154</v>
      </c>
      <c r="G5" s="15" t="s">
        <v>155</v>
      </c>
      <c r="H5" s="15" t="s">
        <v>156</v>
      </c>
      <c r="I5" s="15" t="s">
        <v>157</v>
      </c>
      <c r="J5" s="17" t="s">
        <v>158</v>
      </c>
      <c r="K5" s="15" t="s">
        <v>159</v>
      </c>
      <c r="L5" s="17" t="s">
        <v>160</v>
      </c>
      <c r="M5" s="15" t="s">
        <v>161</v>
      </c>
      <c r="N5" s="18" t="s">
        <v>162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1.75" customHeight="1" x14ac:dyDescent="0.5">
      <c r="A6" s="19">
        <v>1</v>
      </c>
      <c r="B6" s="20" t="s">
        <v>163</v>
      </c>
      <c r="C6" s="9"/>
      <c r="D6" s="20" t="s">
        <v>164</v>
      </c>
      <c r="E6" s="20" t="s">
        <v>165</v>
      </c>
      <c r="F6" s="20" t="s">
        <v>166</v>
      </c>
      <c r="G6" s="21"/>
      <c r="H6" s="22" t="s">
        <v>167</v>
      </c>
      <c r="I6" s="23" t="s">
        <v>168</v>
      </c>
      <c r="J6" s="24"/>
      <c r="K6" s="25" t="s">
        <v>169</v>
      </c>
      <c r="L6" s="24"/>
      <c r="M6" s="26" t="s">
        <v>170</v>
      </c>
      <c r="N6" s="27" t="s">
        <v>171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" customHeight="1" x14ac:dyDescent="0.55000000000000004">
      <c r="A7" s="19">
        <v>2</v>
      </c>
      <c r="B7" s="20" t="s">
        <v>172</v>
      </c>
      <c r="C7" s="20" t="s">
        <v>173</v>
      </c>
      <c r="D7" s="28"/>
      <c r="E7" s="20" t="s">
        <v>174</v>
      </c>
      <c r="F7" s="20" t="s">
        <v>175</v>
      </c>
      <c r="G7" s="23" t="s">
        <v>176</v>
      </c>
      <c r="H7" s="24"/>
      <c r="I7" s="25" t="s">
        <v>177</v>
      </c>
      <c r="J7" s="29"/>
      <c r="K7" s="25" t="s">
        <v>178</v>
      </c>
      <c r="L7" s="29"/>
      <c r="M7" s="26" t="s">
        <v>170</v>
      </c>
      <c r="N7" s="27" t="s">
        <v>179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 customHeight="1" x14ac:dyDescent="0.55000000000000004">
      <c r="A8" s="19">
        <v>3</v>
      </c>
      <c r="B8" s="20" t="s">
        <v>180</v>
      </c>
      <c r="C8" s="20" t="s">
        <v>181</v>
      </c>
      <c r="D8" s="28"/>
      <c r="E8" s="20" t="s">
        <v>165</v>
      </c>
      <c r="F8" s="20" t="s">
        <v>182</v>
      </c>
      <c r="G8" s="23" t="s">
        <v>183</v>
      </c>
      <c r="H8" s="29"/>
      <c r="I8" s="25" t="s">
        <v>184</v>
      </c>
      <c r="J8" s="29"/>
      <c r="K8" s="25" t="s">
        <v>178</v>
      </c>
      <c r="L8" s="29"/>
      <c r="M8" s="26" t="s">
        <v>185</v>
      </c>
      <c r="N8" s="27" t="s">
        <v>186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" customHeight="1" x14ac:dyDescent="0.55000000000000004">
      <c r="A9" s="19">
        <v>4</v>
      </c>
      <c r="B9" s="20" t="s">
        <v>187</v>
      </c>
      <c r="C9" s="20" t="s">
        <v>188</v>
      </c>
      <c r="D9" s="28"/>
      <c r="E9" s="20" t="s">
        <v>189</v>
      </c>
      <c r="F9" s="20" t="s">
        <v>190</v>
      </c>
      <c r="G9" s="23" t="s">
        <v>191</v>
      </c>
      <c r="H9" s="30"/>
      <c r="I9" s="25" t="s">
        <v>192</v>
      </c>
      <c r="J9" s="30"/>
      <c r="K9" s="25" t="s">
        <v>193</v>
      </c>
      <c r="L9" s="29"/>
      <c r="M9" s="26" t="s">
        <v>194</v>
      </c>
      <c r="N9" s="27" t="s">
        <v>195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" customHeight="1" x14ac:dyDescent="0.55000000000000004">
      <c r="A10" s="19">
        <v>5</v>
      </c>
      <c r="B10" s="20" t="s">
        <v>196</v>
      </c>
      <c r="C10" s="22" t="s">
        <v>197</v>
      </c>
      <c r="D10" s="28"/>
      <c r="E10" s="20" t="s">
        <v>198</v>
      </c>
      <c r="F10" s="20" t="s">
        <v>199</v>
      </c>
      <c r="G10" s="21"/>
      <c r="H10" s="31" t="s">
        <v>200</v>
      </c>
      <c r="I10" s="21"/>
      <c r="J10" s="32" t="s">
        <v>201</v>
      </c>
      <c r="K10" s="23" t="s">
        <v>202</v>
      </c>
      <c r="L10" s="29"/>
      <c r="M10" s="26" t="s">
        <v>203</v>
      </c>
      <c r="N10" s="27" t="s">
        <v>204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1.75" customHeight="1" x14ac:dyDescent="0.5">
      <c r="A11" s="19">
        <v>6</v>
      </c>
      <c r="B11" s="23" t="s">
        <v>205</v>
      </c>
      <c r="C11" s="24"/>
      <c r="D11" s="26" t="s">
        <v>206</v>
      </c>
      <c r="E11" s="20" t="s">
        <v>207</v>
      </c>
      <c r="F11" s="20" t="s">
        <v>208</v>
      </c>
      <c r="G11" s="23" t="s">
        <v>209</v>
      </c>
      <c r="H11" s="24"/>
      <c r="I11" s="21"/>
      <c r="J11" s="20" t="s">
        <v>210</v>
      </c>
      <c r="K11" s="23" t="s">
        <v>211</v>
      </c>
      <c r="L11" s="29"/>
      <c r="M11" s="26" t="s">
        <v>212</v>
      </c>
      <c r="N11" s="27" t="s">
        <v>213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1.75" customHeight="1" x14ac:dyDescent="0.5">
      <c r="A12" s="19">
        <v>7</v>
      </c>
      <c r="B12" s="23" t="s">
        <v>214</v>
      </c>
      <c r="C12" s="29"/>
      <c r="D12" s="26" t="s">
        <v>215</v>
      </c>
      <c r="E12" s="20" t="s">
        <v>198</v>
      </c>
      <c r="F12" s="20" t="s">
        <v>184</v>
      </c>
      <c r="G12" s="23" t="s">
        <v>216</v>
      </c>
      <c r="H12" s="30"/>
      <c r="I12" s="21"/>
      <c r="J12" s="22" t="s">
        <v>217</v>
      </c>
      <c r="K12" s="23" t="s">
        <v>218</v>
      </c>
      <c r="L12" s="30"/>
      <c r="M12" s="33" t="s">
        <v>219</v>
      </c>
      <c r="N12" s="27" t="s">
        <v>220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75" customHeight="1" x14ac:dyDescent="0.5">
      <c r="A13" s="19">
        <v>8</v>
      </c>
      <c r="B13" s="23" t="s">
        <v>221</v>
      </c>
      <c r="C13" s="30"/>
      <c r="D13" s="26" t="s">
        <v>222</v>
      </c>
      <c r="E13" s="20" t="s">
        <v>223</v>
      </c>
      <c r="F13" s="20" t="s">
        <v>224</v>
      </c>
      <c r="G13" s="9"/>
      <c r="H13" s="32" t="s">
        <v>225</v>
      </c>
      <c r="I13" s="23" t="s">
        <v>226</v>
      </c>
      <c r="J13" s="24"/>
      <c r="K13" s="21"/>
      <c r="L13" s="34" t="s">
        <v>227</v>
      </c>
      <c r="M13" s="24"/>
      <c r="N13" s="35" t="s">
        <v>228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1.75" customHeight="1" x14ac:dyDescent="0.5">
      <c r="A14" s="19">
        <v>9</v>
      </c>
      <c r="B14" s="20" t="s">
        <v>229</v>
      </c>
      <c r="C14" s="32" t="s">
        <v>230</v>
      </c>
      <c r="D14" s="21"/>
      <c r="E14" s="20" t="s">
        <v>231</v>
      </c>
      <c r="F14" s="20" t="s">
        <v>232</v>
      </c>
      <c r="G14" s="20" t="s">
        <v>184</v>
      </c>
      <c r="H14" s="36"/>
      <c r="I14" s="23" t="s">
        <v>233</v>
      </c>
      <c r="J14" s="30"/>
      <c r="K14" s="21"/>
      <c r="L14" s="23" t="s">
        <v>234</v>
      </c>
      <c r="M14" s="29"/>
      <c r="N14" s="37" t="s">
        <v>235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1.75" customHeight="1" x14ac:dyDescent="0.5">
      <c r="A15" s="19">
        <v>10</v>
      </c>
      <c r="B15" s="20" t="s">
        <v>236</v>
      </c>
      <c r="C15" s="20" t="s">
        <v>237</v>
      </c>
      <c r="D15" s="21"/>
      <c r="E15" s="20" t="s">
        <v>238</v>
      </c>
      <c r="F15" s="22" t="s">
        <v>239</v>
      </c>
      <c r="G15" s="21"/>
      <c r="H15" s="20" t="s">
        <v>240</v>
      </c>
      <c r="I15" s="21"/>
      <c r="J15" s="32" t="s">
        <v>241</v>
      </c>
      <c r="K15" s="21"/>
      <c r="L15" s="23" t="s">
        <v>242</v>
      </c>
      <c r="M15" s="38"/>
      <c r="N15" s="3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1.75" customHeight="1" x14ac:dyDescent="0.5">
      <c r="A16" s="19">
        <v>11</v>
      </c>
      <c r="B16" s="20" t="s">
        <v>243</v>
      </c>
      <c r="C16" s="36"/>
      <c r="D16" s="22" t="s">
        <v>244</v>
      </c>
      <c r="E16" s="23" t="s">
        <v>245</v>
      </c>
      <c r="F16" s="24"/>
      <c r="G16" s="21"/>
      <c r="H16" s="20" t="s">
        <v>246</v>
      </c>
      <c r="I16" s="22" t="s">
        <v>247</v>
      </c>
      <c r="J16" s="36"/>
      <c r="K16" s="21"/>
      <c r="L16" s="23" t="s">
        <v>248</v>
      </c>
      <c r="M16" s="38"/>
      <c r="N16" s="4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1.75" customHeight="1" x14ac:dyDescent="0.5">
      <c r="A17" s="19">
        <v>12</v>
      </c>
      <c r="B17" s="22" t="s">
        <v>249</v>
      </c>
      <c r="C17" s="41" t="s">
        <v>250</v>
      </c>
      <c r="D17" s="42"/>
      <c r="E17" s="43" t="s">
        <v>251</v>
      </c>
      <c r="F17" s="29"/>
      <c r="G17" s="21"/>
      <c r="H17" s="23" t="s">
        <v>252</v>
      </c>
      <c r="I17" s="42"/>
      <c r="J17" s="33" t="s">
        <v>253</v>
      </c>
      <c r="K17" s="21"/>
      <c r="L17" s="23" t="s">
        <v>200</v>
      </c>
      <c r="M17" s="38"/>
      <c r="N17" s="4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1.75" customHeight="1" x14ac:dyDescent="0.5">
      <c r="A18" s="44">
        <v>13</v>
      </c>
      <c r="B18" s="24"/>
      <c r="C18" s="45"/>
      <c r="D18" s="38"/>
      <c r="E18" s="24"/>
      <c r="F18" s="46"/>
      <c r="G18" s="26" t="s">
        <v>254</v>
      </c>
      <c r="H18" s="47"/>
      <c r="I18" s="38"/>
      <c r="J18" s="24"/>
      <c r="K18" s="21"/>
      <c r="L18" s="23" t="s">
        <v>255</v>
      </c>
      <c r="M18" s="38"/>
      <c r="N18" s="4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1.75" customHeight="1" x14ac:dyDescent="0.5">
      <c r="A19" s="44">
        <v>14</v>
      </c>
      <c r="B19" s="29"/>
      <c r="C19" s="48"/>
      <c r="D19" s="38"/>
      <c r="E19" s="29"/>
      <c r="F19" s="46"/>
      <c r="G19" s="21"/>
      <c r="H19" s="41" t="s">
        <v>256</v>
      </c>
      <c r="I19" s="38"/>
      <c r="J19" s="29"/>
      <c r="K19" s="21"/>
      <c r="L19" s="23" t="s">
        <v>257</v>
      </c>
      <c r="M19" s="38"/>
      <c r="N19" s="4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1.75" customHeight="1" x14ac:dyDescent="0.5">
      <c r="A20" s="44">
        <v>15</v>
      </c>
      <c r="B20" s="29"/>
      <c r="C20" s="48"/>
      <c r="D20" s="38"/>
      <c r="E20" s="29"/>
      <c r="F20" s="46"/>
      <c r="G20" s="25" t="s">
        <v>258</v>
      </c>
      <c r="H20" s="24"/>
      <c r="I20" s="48"/>
      <c r="J20" s="29"/>
      <c r="K20" s="21"/>
      <c r="L20" s="23" t="s">
        <v>259</v>
      </c>
      <c r="M20" s="38"/>
      <c r="N20" s="4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1.75" customHeight="1" x14ac:dyDescent="0.5">
      <c r="A21" s="44">
        <v>16</v>
      </c>
      <c r="B21" s="29"/>
      <c r="C21" s="48"/>
      <c r="D21" s="38"/>
      <c r="E21" s="29"/>
      <c r="F21" s="46"/>
      <c r="G21" s="25" t="s">
        <v>260</v>
      </c>
      <c r="H21" s="29"/>
      <c r="I21" s="48"/>
      <c r="J21" s="29"/>
      <c r="K21" s="33" t="s">
        <v>261</v>
      </c>
      <c r="L21" s="47"/>
      <c r="M21" s="38"/>
      <c r="N21" s="4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1.75" customHeight="1" x14ac:dyDescent="0.5">
      <c r="A22" s="44">
        <v>17</v>
      </c>
      <c r="B22" s="29"/>
      <c r="C22" s="48"/>
      <c r="D22" s="38"/>
      <c r="E22" s="29"/>
      <c r="F22" s="46"/>
      <c r="G22" s="25" t="s">
        <v>262</v>
      </c>
      <c r="H22" s="29"/>
      <c r="I22" s="48"/>
      <c r="J22" s="38"/>
      <c r="K22" s="42"/>
      <c r="L22" s="25" t="s">
        <v>263</v>
      </c>
      <c r="M22" s="38"/>
      <c r="N22" s="4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.75" customHeight="1" x14ac:dyDescent="0.5">
      <c r="A23" s="49">
        <v>18</v>
      </c>
      <c r="B23" s="30"/>
      <c r="C23" s="50"/>
      <c r="D23" s="51"/>
      <c r="E23" s="30"/>
      <c r="F23" s="52"/>
      <c r="G23" s="53"/>
      <c r="H23" s="30"/>
      <c r="I23" s="50"/>
      <c r="J23" s="51"/>
      <c r="K23" s="54"/>
      <c r="L23" s="53"/>
      <c r="M23" s="51"/>
      <c r="N23" s="55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x14ac:dyDescent="0.2">
      <c r="A24" s="56" t="s">
        <v>264</v>
      </c>
      <c r="B24" s="57">
        <v>12</v>
      </c>
      <c r="C24" s="57" t="s">
        <v>265</v>
      </c>
      <c r="D24" s="57" t="s">
        <v>266</v>
      </c>
      <c r="E24" s="57" t="s">
        <v>267</v>
      </c>
      <c r="F24" s="57" t="s">
        <v>268</v>
      </c>
      <c r="G24" s="58" t="s">
        <v>268</v>
      </c>
      <c r="H24" s="57" t="s">
        <v>265</v>
      </c>
      <c r="I24" s="57" t="s">
        <v>265</v>
      </c>
      <c r="J24" s="57" t="s">
        <v>266</v>
      </c>
      <c r="K24" s="57" t="s">
        <v>269</v>
      </c>
      <c r="L24" s="58" t="s">
        <v>270</v>
      </c>
      <c r="M24" s="57" t="s">
        <v>265</v>
      </c>
      <c r="N24" s="59" t="s">
        <v>270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6">
    <mergeCell ref="A1:N1"/>
    <mergeCell ref="A2:N2"/>
    <mergeCell ref="C4:D4"/>
    <mergeCell ref="G4:H4"/>
    <mergeCell ref="I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zoomScale="90" zoomScaleNormal="90" workbookViewId="0">
      <pane ySplit="4" topLeftCell="A5" activePane="bottomLeft" state="frozen"/>
      <selection pane="bottomLeft" activeCell="AJ15" sqref="AJ15"/>
    </sheetView>
  </sheetViews>
  <sheetFormatPr defaultColWidth="12.625" defaultRowHeight="15" customHeight="1" x14ac:dyDescent="0.2"/>
  <cols>
    <col min="1" max="1" width="5.5" customWidth="1"/>
    <col min="2" max="2" width="17.25" customWidth="1"/>
    <col min="3" max="6" width="7" customWidth="1"/>
    <col min="7" max="33" width="5.75" customWidth="1"/>
    <col min="34" max="43" width="9.125" customWidth="1"/>
  </cols>
  <sheetData>
    <row r="1" spans="1:43" ht="26.25" customHeight="1" x14ac:dyDescent="0.4">
      <c r="A1" s="250" t="s">
        <v>458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1" customHeight="1" x14ac:dyDescent="0.35">
      <c r="A2" s="257" t="s">
        <v>0</v>
      </c>
      <c r="B2" s="260" t="s">
        <v>1</v>
      </c>
      <c r="C2" s="252" t="s">
        <v>2</v>
      </c>
      <c r="D2" s="253"/>
      <c r="E2" s="253"/>
      <c r="F2" s="254"/>
      <c r="G2" s="245" t="s">
        <v>3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7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1" customHeight="1" x14ac:dyDescent="0.35">
      <c r="A3" s="258"/>
      <c r="B3" s="258"/>
      <c r="C3" s="255"/>
      <c r="D3" s="251"/>
      <c r="E3" s="251"/>
      <c r="F3" s="256"/>
      <c r="G3" s="245" t="s">
        <v>4</v>
      </c>
      <c r="H3" s="246"/>
      <c r="I3" s="247"/>
      <c r="J3" s="245" t="s">
        <v>5</v>
      </c>
      <c r="K3" s="246"/>
      <c r="L3" s="247"/>
      <c r="M3" s="245" t="s">
        <v>6</v>
      </c>
      <c r="N3" s="246"/>
      <c r="O3" s="247"/>
      <c r="P3" s="245" t="s">
        <v>7</v>
      </c>
      <c r="Q3" s="246"/>
      <c r="R3" s="247"/>
      <c r="S3" s="245" t="s">
        <v>8</v>
      </c>
      <c r="T3" s="246"/>
      <c r="U3" s="247"/>
      <c r="V3" s="245" t="s">
        <v>9</v>
      </c>
      <c r="W3" s="246"/>
      <c r="X3" s="247"/>
      <c r="Y3" s="245" t="s">
        <v>10</v>
      </c>
      <c r="Z3" s="246"/>
      <c r="AA3" s="247"/>
      <c r="AB3" s="248" t="s">
        <v>11</v>
      </c>
      <c r="AC3" s="246"/>
      <c r="AD3" s="247"/>
      <c r="AE3" s="245" t="s">
        <v>12</v>
      </c>
      <c r="AF3" s="246"/>
      <c r="AG3" s="247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1" customHeight="1" x14ac:dyDescent="0.35">
      <c r="A4" s="259"/>
      <c r="B4" s="259"/>
      <c r="C4" s="2" t="s">
        <v>13</v>
      </c>
      <c r="D4" s="2" t="s">
        <v>14</v>
      </c>
      <c r="E4" s="2" t="s">
        <v>15</v>
      </c>
      <c r="F4" s="2" t="s">
        <v>16</v>
      </c>
      <c r="G4" s="3" t="s">
        <v>14</v>
      </c>
      <c r="H4" s="3" t="s">
        <v>15</v>
      </c>
      <c r="I4" s="3" t="s">
        <v>16</v>
      </c>
      <c r="J4" s="3" t="s">
        <v>14</v>
      </c>
      <c r="K4" s="3" t="s">
        <v>15</v>
      </c>
      <c r="L4" s="3" t="s">
        <v>16</v>
      </c>
      <c r="M4" s="3" t="s">
        <v>14</v>
      </c>
      <c r="N4" s="3" t="s">
        <v>15</v>
      </c>
      <c r="O4" s="3" t="s">
        <v>16</v>
      </c>
      <c r="P4" s="3" t="s">
        <v>14</v>
      </c>
      <c r="Q4" s="3" t="s">
        <v>15</v>
      </c>
      <c r="R4" s="3" t="s">
        <v>16</v>
      </c>
      <c r="S4" s="3" t="s">
        <v>14</v>
      </c>
      <c r="T4" s="3" t="s">
        <v>15</v>
      </c>
      <c r="U4" s="3" t="s">
        <v>16</v>
      </c>
      <c r="V4" s="3" t="s">
        <v>14</v>
      </c>
      <c r="W4" s="3" t="s">
        <v>15</v>
      </c>
      <c r="X4" s="3" t="s">
        <v>16</v>
      </c>
      <c r="Y4" s="3" t="s">
        <v>14</v>
      </c>
      <c r="Z4" s="3" t="s">
        <v>15</v>
      </c>
      <c r="AA4" s="3" t="s">
        <v>16</v>
      </c>
      <c r="AB4" s="3" t="s">
        <v>14</v>
      </c>
      <c r="AC4" s="3" t="s">
        <v>15</v>
      </c>
      <c r="AD4" s="3" t="s">
        <v>16</v>
      </c>
      <c r="AE4" s="3" t="s">
        <v>14</v>
      </c>
      <c r="AF4" s="3" t="s">
        <v>15</v>
      </c>
      <c r="AG4" s="3" t="s">
        <v>16</v>
      </c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1" customHeight="1" x14ac:dyDescent="0.35">
      <c r="A5" s="4">
        <v>1</v>
      </c>
      <c r="B5" s="5" t="s">
        <v>17</v>
      </c>
      <c r="C5" s="4">
        <f t="shared" ref="C5:C17" si="0">SUM(D5:F5)</f>
        <v>13</v>
      </c>
      <c r="D5" s="4">
        <f t="shared" ref="D5:F5" si="1">SUM(G5,J5,M5,P5,S5,V5,Y5,AB5,AE5)</f>
        <v>6</v>
      </c>
      <c r="E5" s="4">
        <f t="shared" si="1"/>
        <v>5</v>
      </c>
      <c r="F5" s="4">
        <f t="shared" si="1"/>
        <v>2</v>
      </c>
      <c r="G5" s="4">
        <v>5</v>
      </c>
      <c r="H5" s="4">
        <v>1</v>
      </c>
      <c r="I5" s="4">
        <v>1</v>
      </c>
      <c r="J5" s="4"/>
      <c r="K5" s="4"/>
      <c r="L5" s="4"/>
      <c r="M5" s="4"/>
      <c r="N5" s="4"/>
      <c r="O5" s="4"/>
      <c r="P5" s="4">
        <v>1</v>
      </c>
      <c r="Q5" s="4">
        <v>1</v>
      </c>
      <c r="R5" s="4"/>
      <c r="S5" s="4"/>
      <c r="T5" s="4"/>
      <c r="U5" s="4"/>
      <c r="V5" s="4"/>
      <c r="W5" s="4"/>
      <c r="X5" s="6"/>
      <c r="Y5" s="4"/>
      <c r="Z5" s="4"/>
      <c r="AA5" s="6"/>
      <c r="AB5" s="4"/>
      <c r="AC5" s="4">
        <v>2</v>
      </c>
      <c r="AD5" s="6">
        <v>1</v>
      </c>
      <c r="AE5" s="4"/>
      <c r="AF5" s="4">
        <v>1</v>
      </c>
      <c r="AG5" s="6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1" customHeight="1" x14ac:dyDescent="0.35">
      <c r="A6" s="4">
        <v>2</v>
      </c>
      <c r="B6" s="5" t="s">
        <v>18</v>
      </c>
      <c r="C6" s="4">
        <f t="shared" si="0"/>
        <v>5</v>
      </c>
      <c r="D6" s="4">
        <f t="shared" ref="D6:F6" si="2">SUM(G6,J6,M6,P6,S6,V6,Y6,AB6,AE6)</f>
        <v>2</v>
      </c>
      <c r="E6" s="4">
        <f t="shared" si="2"/>
        <v>3</v>
      </c>
      <c r="F6" s="4">
        <f t="shared" si="2"/>
        <v>0</v>
      </c>
      <c r="G6" s="4">
        <v>1</v>
      </c>
      <c r="H6" s="4"/>
      <c r="I6" s="4"/>
      <c r="J6" s="4">
        <v>1</v>
      </c>
      <c r="K6" s="4"/>
      <c r="L6" s="6"/>
      <c r="M6" s="4"/>
      <c r="N6" s="4"/>
      <c r="O6" s="6"/>
      <c r="P6" s="6"/>
      <c r="Q6" s="6">
        <v>1</v>
      </c>
      <c r="R6" s="6"/>
      <c r="S6" s="6"/>
      <c r="T6" s="6"/>
      <c r="U6" s="6"/>
      <c r="V6" s="6"/>
      <c r="W6" s="4"/>
      <c r="X6" s="6"/>
      <c r="Y6" s="6"/>
      <c r="Z6" s="4"/>
      <c r="AA6" s="6"/>
      <c r="AB6" s="6"/>
      <c r="AC6" s="4">
        <v>1</v>
      </c>
      <c r="AD6" s="6"/>
      <c r="AE6" s="6"/>
      <c r="AF6" s="4">
        <v>1</v>
      </c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1" customHeight="1" x14ac:dyDescent="0.35">
      <c r="A7" s="4">
        <v>3</v>
      </c>
      <c r="B7" s="5" t="s">
        <v>19</v>
      </c>
      <c r="C7" s="4">
        <f t="shared" si="0"/>
        <v>7</v>
      </c>
      <c r="D7" s="4">
        <f t="shared" ref="D7:F7" si="3">SUM(G7,J7,M7,P7,S7,V7,Y7,AB7,AE7)</f>
        <v>3</v>
      </c>
      <c r="E7" s="4">
        <f t="shared" si="3"/>
        <v>3</v>
      </c>
      <c r="F7" s="4">
        <f t="shared" si="3"/>
        <v>1</v>
      </c>
      <c r="G7" s="4">
        <v>2</v>
      </c>
      <c r="H7" s="4"/>
      <c r="I7" s="4"/>
      <c r="J7" s="4">
        <v>1</v>
      </c>
      <c r="K7" s="4"/>
      <c r="L7" s="4"/>
      <c r="M7" s="4"/>
      <c r="N7" s="4"/>
      <c r="O7" s="4"/>
      <c r="P7" s="4"/>
      <c r="Q7" s="4"/>
      <c r="R7" s="4"/>
      <c r="S7" s="4"/>
      <c r="T7" s="4">
        <v>1</v>
      </c>
      <c r="U7" s="4"/>
      <c r="V7" s="4"/>
      <c r="W7" s="4"/>
      <c r="X7" s="6"/>
      <c r="Y7" s="4"/>
      <c r="Z7" s="4"/>
      <c r="AA7" s="6">
        <v>1</v>
      </c>
      <c r="AB7" s="4"/>
      <c r="AC7" s="4">
        <v>1</v>
      </c>
      <c r="AD7" s="6"/>
      <c r="AE7" s="4"/>
      <c r="AF7" s="4">
        <v>1</v>
      </c>
      <c r="AG7" s="6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1" customHeight="1" x14ac:dyDescent="0.35">
      <c r="A8" s="4">
        <v>4</v>
      </c>
      <c r="B8" s="5" t="s">
        <v>20</v>
      </c>
      <c r="C8" s="4">
        <f t="shared" si="0"/>
        <v>5</v>
      </c>
      <c r="D8" s="4">
        <f t="shared" ref="D8:E8" si="4">SUM(G8,J8,M8,P8,S8,V8,Y8,AB8,AE8)</f>
        <v>3</v>
      </c>
      <c r="E8" s="4">
        <f t="shared" si="4"/>
        <v>2</v>
      </c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>
        <v>2</v>
      </c>
      <c r="Q8" s="4"/>
      <c r="R8" s="4"/>
      <c r="S8" s="4"/>
      <c r="T8" s="4"/>
      <c r="U8" s="4"/>
      <c r="V8" s="4"/>
      <c r="W8" s="4"/>
      <c r="X8" s="6"/>
      <c r="Y8" s="4"/>
      <c r="Z8" s="4"/>
      <c r="AA8" s="6"/>
      <c r="AB8" s="4"/>
      <c r="AC8" s="4">
        <v>1</v>
      </c>
      <c r="AD8" s="6"/>
      <c r="AE8" s="4"/>
      <c r="AF8" s="4">
        <v>1</v>
      </c>
      <c r="AG8" s="6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1" customHeight="1" x14ac:dyDescent="0.35">
      <c r="A9" s="4">
        <v>5</v>
      </c>
      <c r="B9" s="5" t="s">
        <v>21</v>
      </c>
      <c r="C9" s="4">
        <f t="shared" si="0"/>
        <v>5</v>
      </c>
      <c r="D9" s="4">
        <f t="shared" ref="D9:F9" si="5">SUM(G9,J9,M9,P9,S9,V9,Y9,AB9,AE9)</f>
        <v>2</v>
      </c>
      <c r="E9" s="4">
        <f t="shared" si="5"/>
        <v>3</v>
      </c>
      <c r="F9" s="4">
        <f t="shared" si="5"/>
        <v>0</v>
      </c>
      <c r="G9" s="4">
        <v>1</v>
      </c>
      <c r="H9" s="4"/>
      <c r="I9" s="4"/>
      <c r="J9" s="4"/>
      <c r="K9" s="4"/>
      <c r="L9" s="4"/>
      <c r="M9" s="4"/>
      <c r="N9" s="4"/>
      <c r="O9" s="4"/>
      <c r="P9" s="4">
        <v>1</v>
      </c>
      <c r="Q9" s="4">
        <v>1</v>
      </c>
      <c r="R9" s="4"/>
      <c r="S9" s="4"/>
      <c r="T9" s="4"/>
      <c r="U9" s="4"/>
      <c r="V9" s="4"/>
      <c r="W9" s="4"/>
      <c r="X9" s="6"/>
      <c r="Y9" s="4"/>
      <c r="Z9" s="4"/>
      <c r="AA9" s="6"/>
      <c r="AB9" s="4"/>
      <c r="AC9" s="4">
        <v>1</v>
      </c>
      <c r="AD9" s="6"/>
      <c r="AE9" s="4"/>
      <c r="AF9" s="4">
        <v>1</v>
      </c>
      <c r="AG9" s="6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1" customHeight="1" x14ac:dyDescent="0.35">
      <c r="A10" s="4">
        <v>6</v>
      </c>
      <c r="B10" s="5" t="s">
        <v>22</v>
      </c>
      <c r="C10" s="4">
        <f t="shared" si="0"/>
        <v>8</v>
      </c>
      <c r="D10" s="4">
        <f t="shared" ref="D10:F10" si="6">SUM(G10,J10,M10,P10,S10,V10,Y10,AB10,AE10)</f>
        <v>2</v>
      </c>
      <c r="E10" s="4">
        <f t="shared" si="6"/>
        <v>3</v>
      </c>
      <c r="F10" s="4">
        <f t="shared" si="6"/>
        <v>3</v>
      </c>
      <c r="G10" s="4">
        <v>1</v>
      </c>
      <c r="H10" s="4">
        <v>1</v>
      </c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1</v>
      </c>
      <c r="V10" s="4"/>
      <c r="W10" s="4"/>
      <c r="X10" s="6">
        <v>1</v>
      </c>
      <c r="Y10" s="4"/>
      <c r="Z10" s="4"/>
      <c r="AA10" s="6">
        <v>1</v>
      </c>
      <c r="AB10" s="4"/>
      <c r="AC10" s="4">
        <v>1</v>
      </c>
      <c r="AD10" s="6"/>
      <c r="AE10" s="4"/>
      <c r="AF10" s="4">
        <v>1</v>
      </c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1" customHeight="1" x14ac:dyDescent="0.35">
      <c r="A11" s="4">
        <v>7</v>
      </c>
      <c r="B11" s="5" t="s">
        <v>23</v>
      </c>
      <c r="C11" s="4">
        <f t="shared" si="0"/>
        <v>5</v>
      </c>
      <c r="D11" s="4">
        <f t="shared" ref="D11:F11" si="7">SUM(G11,J11,M11,P11,S11,V11,Y11,AB11,AE11)</f>
        <v>2</v>
      </c>
      <c r="E11" s="4">
        <f t="shared" si="7"/>
        <v>3</v>
      </c>
      <c r="F11" s="4">
        <f t="shared" si="7"/>
        <v>0</v>
      </c>
      <c r="G11" s="4">
        <v>1</v>
      </c>
      <c r="H11" s="4">
        <v>1</v>
      </c>
      <c r="I11" s="4"/>
      <c r="J11" s="4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  <c r="Y11" s="4"/>
      <c r="Z11" s="4"/>
      <c r="AA11" s="6"/>
      <c r="AB11" s="4"/>
      <c r="AC11" s="4">
        <v>1</v>
      </c>
      <c r="AD11" s="6"/>
      <c r="AE11" s="4"/>
      <c r="AF11" s="4">
        <v>1</v>
      </c>
      <c r="AG11" s="6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1" customHeight="1" x14ac:dyDescent="0.35">
      <c r="A12" s="4">
        <v>8</v>
      </c>
      <c r="B12" s="5" t="s">
        <v>24</v>
      </c>
      <c r="C12" s="4">
        <f t="shared" si="0"/>
        <v>10</v>
      </c>
      <c r="D12" s="4">
        <f t="shared" ref="D12:F12" si="8">SUM(G12,J12,M12,P12,S12,V12,Y12,AB12,AE12)</f>
        <v>4</v>
      </c>
      <c r="E12" s="4">
        <f t="shared" si="8"/>
        <v>5</v>
      </c>
      <c r="F12" s="4">
        <f t="shared" si="8"/>
        <v>1</v>
      </c>
      <c r="G12" s="4">
        <v>3</v>
      </c>
      <c r="H12" s="4"/>
      <c r="I12" s="4"/>
      <c r="J12" s="4"/>
      <c r="K12" s="4"/>
      <c r="L12" s="4">
        <v>1</v>
      </c>
      <c r="M12" s="4"/>
      <c r="N12" s="4"/>
      <c r="O12" s="4"/>
      <c r="P12" s="4">
        <v>1</v>
      </c>
      <c r="Q12" s="4"/>
      <c r="R12" s="4"/>
      <c r="S12" s="4"/>
      <c r="T12" s="4">
        <v>1</v>
      </c>
      <c r="U12" s="4"/>
      <c r="V12" s="4"/>
      <c r="W12" s="4">
        <v>1</v>
      </c>
      <c r="X12" s="6"/>
      <c r="Y12" s="4"/>
      <c r="Z12" s="4">
        <v>1</v>
      </c>
      <c r="AA12" s="6"/>
      <c r="AB12" s="4"/>
      <c r="AC12" s="4">
        <v>1</v>
      </c>
      <c r="AD12" s="6"/>
      <c r="AE12" s="4"/>
      <c r="AF12" s="4">
        <v>1</v>
      </c>
      <c r="AG12" s="6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1" customHeight="1" x14ac:dyDescent="0.35">
      <c r="A13" s="4">
        <v>9</v>
      </c>
      <c r="B13" s="5" t="s">
        <v>25</v>
      </c>
      <c r="C13" s="4">
        <f t="shared" si="0"/>
        <v>5</v>
      </c>
      <c r="D13" s="4">
        <f t="shared" ref="D13:F13" si="9">SUM(G13,J13,M13,P13,S13,V13,Y13,AB13,AE13)</f>
        <v>2</v>
      </c>
      <c r="E13" s="4">
        <f t="shared" si="9"/>
        <v>3</v>
      </c>
      <c r="F13" s="4">
        <f t="shared" si="9"/>
        <v>0</v>
      </c>
      <c r="G13" s="4">
        <v>1</v>
      </c>
      <c r="H13" s="4">
        <v>1</v>
      </c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"/>
      <c r="Y13" s="4"/>
      <c r="Z13" s="4"/>
      <c r="AA13" s="6"/>
      <c r="AB13" s="4"/>
      <c r="AC13" s="4">
        <v>1</v>
      </c>
      <c r="AD13" s="6"/>
      <c r="AE13" s="4"/>
      <c r="AF13" s="4">
        <v>1</v>
      </c>
      <c r="AG13" s="6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1" customHeight="1" x14ac:dyDescent="0.35">
      <c r="A14" s="4">
        <v>10</v>
      </c>
      <c r="B14" s="5" t="s">
        <v>26</v>
      </c>
      <c r="C14" s="4">
        <f t="shared" si="0"/>
        <v>4</v>
      </c>
      <c r="D14" s="4">
        <f t="shared" ref="D14:F14" si="10">SUM(G14,J14,M14,P14,S14,V14,Y14,AB14,AE14)</f>
        <v>2</v>
      </c>
      <c r="E14" s="4">
        <f t="shared" si="10"/>
        <v>1</v>
      </c>
      <c r="F14" s="4">
        <f t="shared" si="10"/>
        <v>1</v>
      </c>
      <c r="G14" s="4">
        <v>1</v>
      </c>
      <c r="H14" s="4"/>
      <c r="I14" s="4">
        <v>1</v>
      </c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/>
      <c r="Y14" s="4"/>
      <c r="Z14" s="4"/>
      <c r="AA14" s="6"/>
      <c r="AB14" s="4"/>
      <c r="AC14" s="4"/>
      <c r="AD14" s="6"/>
      <c r="AE14" s="4"/>
      <c r="AF14" s="4">
        <v>1</v>
      </c>
      <c r="AG14" s="6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1" customHeight="1" x14ac:dyDescent="0.35">
      <c r="A15" s="4">
        <v>11</v>
      </c>
      <c r="B15" s="5" t="s">
        <v>27</v>
      </c>
      <c r="C15" s="4">
        <f t="shared" si="0"/>
        <v>7</v>
      </c>
      <c r="D15" s="4">
        <f t="shared" ref="D15:F15" si="11">SUM(G15,J15,M15,P15,S15,V15,Y15,AB15,AE15)</f>
        <v>4</v>
      </c>
      <c r="E15" s="4">
        <f t="shared" si="11"/>
        <v>2</v>
      </c>
      <c r="F15" s="4">
        <f t="shared" si="11"/>
        <v>1</v>
      </c>
      <c r="G15" s="4"/>
      <c r="H15" s="4"/>
      <c r="I15" s="4"/>
      <c r="J15" s="4">
        <v>1</v>
      </c>
      <c r="K15" s="4"/>
      <c r="L15" s="4"/>
      <c r="M15" s="4"/>
      <c r="N15" s="4"/>
      <c r="O15" s="4"/>
      <c r="P15" s="4">
        <v>2</v>
      </c>
      <c r="Q15" s="4"/>
      <c r="R15" s="4"/>
      <c r="S15" s="4">
        <v>1</v>
      </c>
      <c r="T15" s="4"/>
      <c r="U15" s="4"/>
      <c r="V15" s="4"/>
      <c r="W15" s="4"/>
      <c r="X15" s="6"/>
      <c r="Y15" s="4"/>
      <c r="Z15" s="4"/>
      <c r="AA15" s="6">
        <v>1</v>
      </c>
      <c r="AB15" s="4"/>
      <c r="AC15" s="4">
        <v>1</v>
      </c>
      <c r="AD15" s="6"/>
      <c r="AE15" s="4"/>
      <c r="AF15" s="4">
        <v>1</v>
      </c>
      <c r="AG15" s="6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1" customHeight="1" x14ac:dyDescent="0.35">
      <c r="A16" s="4">
        <v>12</v>
      </c>
      <c r="B16" s="5" t="s">
        <v>28</v>
      </c>
      <c r="C16" s="4">
        <f t="shared" si="0"/>
        <v>8</v>
      </c>
      <c r="D16" s="4">
        <f t="shared" ref="D16:F16" si="12">SUM(G16,J16,M16,P16,S16,V16,Y16,AB16,AE16)</f>
        <v>2</v>
      </c>
      <c r="E16" s="4">
        <f t="shared" si="12"/>
        <v>5</v>
      </c>
      <c r="F16" s="4">
        <f t="shared" si="12"/>
        <v>1</v>
      </c>
      <c r="G16" s="4">
        <v>2</v>
      </c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/>
      <c r="S16" s="4"/>
      <c r="T16" s="4"/>
      <c r="U16" s="4">
        <v>1</v>
      </c>
      <c r="V16" s="4"/>
      <c r="W16" s="4">
        <v>1</v>
      </c>
      <c r="X16" s="6"/>
      <c r="Y16" s="4"/>
      <c r="Z16" s="4">
        <v>1</v>
      </c>
      <c r="AA16" s="6"/>
      <c r="AB16" s="4"/>
      <c r="AC16" s="4">
        <v>1</v>
      </c>
      <c r="AD16" s="6"/>
      <c r="AE16" s="4"/>
      <c r="AF16" s="4">
        <v>1</v>
      </c>
      <c r="AG16" s="6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1" customHeight="1" x14ac:dyDescent="0.35">
      <c r="A17" s="4">
        <v>13</v>
      </c>
      <c r="B17" s="5" t="s">
        <v>29</v>
      </c>
      <c r="C17" s="4">
        <f t="shared" si="0"/>
        <v>10</v>
      </c>
      <c r="D17" s="4">
        <f t="shared" ref="D17:F17" si="13">SUM(G17,J17,M17,P17,S17,V17,Y17,AB17,AE17)</f>
        <v>4</v>
      </c>
      <c r="E17" s="4">
        <f t="shared" si="13"/>
        <v>5</v>
      </c>
      <c r="F17" s="4">
        <f t="shared" si="13"/>
        <v>1</v>
      </c>
      <c r="G17" s="4">
        <v>1</v>
      </c>
      <c r="H17" s="4">
        <v>1</v>
      </c>
      <c r="I17" s="4"/>
      <c r="J17" s="4">
        <v>1</v>
      </c>
      <c r="K17" s="4"/>
      <c r="L17" s="4"/>
      <c r="M17" s="4"/>
      <c r="N17" s="4"/>
      <c r="O17" s="4">
        <v>1</v>
      </c>
      <c r="P17" s="4">
        <v>1</v>
      </c>
      <c r="Q17" s="4"/>
      <c r="R17" s="4"/>
      <c r="S17" s="4">
        <v>1</v>
      </c>
      <c r="T17" s="4"/>
      <c r="U17" s="4"/>
      <c r="V17" s="4"/>
      <c r="W17" s="4">
        <v>1</v>
      </c>
      <c r="X17" s="6"/>
      <c r="Y17" s="4"/>
      <c r="Z17" s="4">
        <v>1</v>
      </c>
      <c r="AA17" s="6"/>
      <c r="AB17" s="4"/>
      <c r="AC17" s="4">
        <v>1</v>
      </c>
      <c r="AD17" s="6"/>
      <c r="AE17" s="4"/>
      <c r="AF17" s="4">
        <v>1</v>
      </c>
      <c r="AG17" s="6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1" customHeight="1" x14ac:dyDescent="0.35">
      <c r="A18" s="249" t="s">
        <v>30</v>
      </c>
      <c r="B18" s="247"/>
      <c r="C18" s="8">
        <f t="shared" ref="C18:AG18" si="14">+C19-C5</f>
        <v>79</v>
      </c>
      <c r="D18" s="8">
        <f t="shared" si="14"/>
        <v>32</v>
      </c>
      <c r="E18" s="8">
        <f t="shared" si="14"/>
        <v>38</v>
      </c>
      <c r="F18" s="8">
        <f t="shared" si="14"/>
        <v>9</v>
      </c>
      <c r="G18" s="8">
        <f>+G19-G5</f>
        <v>14</v>
      </c>
      <c r="H18" s="8">
        <f t="shared" si="14"/>
        <v>4</v>
      </c>
      <c r="I18" s="8">
        <f t="shared" si="14"/>
        <v>1</v>
      </c>
      <c r="J18" s="8">
        <f t="shared" si="14"/>
        <v>9</v>
      </c>
      <c r="K18" s="8">
        <f t="shared" si="14"/>
        <v>0</v>
      </c>
      <c r="L18" s="8">
        <f t="shared" si="14"/>
        <v>1</v>
      </c>
      <c r="M18" s="8">
        <f t="shared" si="14"/>
        <v>0</v>
      </c>
      <c r="N18" s="8">
        <f t="shared" si="14"/>
        <v>0</v>
      </c>
      <c r="O18" s="8">
        <f t="shared" si="14"/>
        <v>1</v>
      </c>
      <c r="P18" s="8">
        <f t="shared" si="14"/>
        <v>7</v>
      </c>
      <c r="Q18" s="8">
        <f t="shared" si="14"/>
        <v>3</v>
      </c>
      <c r="R18" s="8">
        <f t="shared" si="14"/>
        <v>0</v>
      </c>
      <c r="S18" s="8">
        <f t="shared" si="14"/>
        <v>2</v>
      </c>
      <c r="T18" s="8">
        <f t="shared" si="14"/>
        <v>2</v>
      </c>
      <c r="U18" s="8">
        <f t="shared" si="14"/>
        <v>2</v>
      </c>
      <c r="V18" s="8">
        <f t="shared" si="14"/>
        <v>0</v>
      </c>
      <c r="W18" s="8">
        <f t="shared" si="14"/>
        <v>3</v>
      </c>
      <c r="X18" s="8">
        <f t="shared" si="14"/>
        <v>1</v>
      </c>
      <c r="Y18" s="8">
        <f t="shared" si="14"/>
        <v>0</v>
      </c>
      <c r="Z18" s="8">
        <f t="shared" si="14"/>
        <v>3</v>
      </c>
      <c r="AA18" s="8">
        <f t="shared" si="14"/>
        <v>3</v>
      </c>
      <c r="AB18" s="8">
        <f t="shared" si="14"/>
        <v>0</v>
      </c>
      <c r="AC18" s="8">
        <f t="shared" si="14"/>
        <v>11</v>
      </c>
      <c r="AD18" s="8">
        <f t="shared" si="14"/>
        <v>0</v>
      </c>
      <c r="AE18" s="8">
        <f t="shared" si="14"/>
        <v>0</v>
      </c>
      <c r="AF18" s="8">
        <f t="shared" si="14"/>
        <v>12</v>
      </c>
      <c r="AG18" s="8">
        <f t="shared" si="14"/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1" customHeight="1" x14ac:dyDescent="0.35">
      <c r="A19" s="249" t="s">
        <v>31</v>
      </c>
      <c r="B19" s="247"/>
      <c r="C19" s="8">
        <f t="shared" ref="C19:AG19" si="15">SUM(C5:C17)</f>
        <v>92</v>
      </c>
      <c r="D19" s="8">
        <f t="shared" si="15"/>
        <v>38</v>
      </c>
      <c r="E19" s="8">
        <f t="shared" si="15"/>
        <v>43</v>
      </c>
      <c r="F19" s="8">
        <f t="shared" si="15"/>
        <v>11</v>
      </c>
      <c r="G19" s="8">
        <f t="shared" si="15"/>
        <v>19</v>
      </c>
      <c r="H19" s="8">
        <f t="shared" si="15"/>
        <v>5</v>
      </c>
      <c r="I19" s="8">
        <f t="shared" si="15"/>
        <v>2</v>
      </c>
      <c r="J19" s="8">
        <f t="shared" si="15"/>
        <v>9</v>
      </c>
      <c r="K19" s="8">
        <f t="shared" si="15"/>
        <v>0</v>
      </c>
      <c r="L19" s="8">
        <f t="shared" si="15"/>
        <v>1</v>
      </c>
      <c r="M19" s="8">
        <f t="shared" si="15"/>
        <v>0</v>
      </c>
      <c r="N19" s="8">
        <f t="shared" si="15"/>
        <v>0</v>
      </c>
      <c r="O19" s="8">
        <f t="shared" si="15"/>
        <v>1</v>
      </c>
      <c r="P19" s="8">
        <f t="shared" si="15"/>
        <v>8</v>
      </c>
      <c r="Q19" s="8">
        <f t="shared" si="15"/>
        <v>4</v>
      </c>
      <c r="R19" s="8">
        <f t="shared" si="15"/>
        <v>0</v>
      </c>
      <c r="S19" s="8">
        <f t="shared" si="15"/>
        <v>2</v>
      </c>
      <c r="T19" s="8">
        <f t="shared" si="15"/>
        <v>2</v>
      </c>
      <c r="U19" s="8">
        <f t="shared" si="15"/>
        <v>2</v>
      </c>
      <c r="V19" s="8">
        <f t="shared" si="15"/>
        <v>0</v>
      </c>
      <c r="W19" s="8">
        <f t="shared" si="15"/>
        <v>3</v>
      </c>
      <c r="X19" s="8">
        <f t="shared" si="15"/>
        <v>1</v>
      </c>
      <c r="Y19" s="8">
        <f t="shared" si="15"/>
        <v>0</v>
      </c>
      <c r="Z19" s="8">
        <f t="shared" si="15"/>
        <v>3</v>
      </c>
      <c r="AA19" s="8">
        <f t="shared" si="15"/>
        <v>3</v>
      </c>
      <c r="AB19" s="8">
        <f t="shared" si="15"/>
        <v>0</v>
      </c>
      <c r="AC19" s="8">
        <f t="shared" si="15"/>
        <v>13</v>
      </c>
      <c r="AD19" s="8">
        <f t="shared" si="15"/>
        <v>1</v>
      </c>
      <c r="AE19" s="8">
        <f t="shared" si="15"/>
        <v>0</v>
      </c>
      <c r="AF19" s="8">
        <f t="shared" si="15"/>
        <v>13</v>
      </c>
      <c r="AG19" s="8">
        <f t="shared" si="15"/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2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1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21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21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21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21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</sheetData>
  <mergeCells count="16">
    <mergeCell ref="AE3:AG3"/>
    <mergeCell ref="Y3:AA3"/>
    <mergeCell ref="AB3:AD3"/>
    <mergeCell ref="A19:B19"/>
    <mergeCell ref="A1:AG1"/>
    <mergeCell ref="G2:AG2"/>
    <mergeCell ref="P3:R3"/>
    <mergeCell ref="S3:U3"/>
    <mergeCell ref="M3:O3"/>
    <mergeCell ref="C2:F3"/>
    <mergeCell ref="V3:X3"/>
    <mergeCell ref="A18:B18"/>
    <mergeCell ref="A2:A4"/>
    <mergeCell ref="B2:B4"/>
    <mergeCell ref="G3:I3"/>
    <mergeCell ref="J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defaultColWidth="12.625" defaultRowHeight="15" customHeight="1" x14ac:dyDescent="0.2"/>
  <cols>
    <col min="1" max="1" width="3.75" customWidth="1"/>
    <col min="2" max="2" width="48.125" customWidth="1"/>
    <col min="3" max="16" width="8.375" customWidth="1"/>
    <col min="17" max="18" width="9.125" customWidth="1"/>
  </cols>
  <sheetData>
    <row r="1" spans="1:18" ht="26.25" customHeight="1" x14ac:dyDescent="0.4">
      <c r="A1" s="60"/>
      <c r="B1" s="264" t="s">
        <v>455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60"/>
      <c r="R1" s="60"/>
    </row>
    <row r="2" spans="1:18" s="112" customFormat="1" ht="26.25" customHeight="1" x14ac:dyDescent="0.4">
      <c r="A2" s="261" t="s">
        <v>0</v>
      </c>
      <c r="B2" s="271" t="s">
        <v>271</v>
      </c>
      <c r="C2" s="265" t="s">
        <v>420</v>
      </c>
      <c r="D2" s="266"/>
      <c r="E2" s="266"/>
      <c r="F2" s="266"/>
      <c r="G2" s="267"/>
      <c r="H2" s="265" t="s">
        <v>422</v>
      </c>
      <c r="I2" s="266"/>
      <c r="J2" s="266"/>
      <c r="K2" s="267"/>
      <c r="L2" s="265" t="s">
        <v>421</v>
      </c>
      <c r="M2" s="266"/>
      <c r="N2" s="266"/>
      <c r="O2" s="267"/>
      <c r="P2" s="268" t="s">
        <v>13</v>
      </c>
      <c r="Q2" s="60"/>
      <c r="R2" s="60"/>
    </row>
    <row r="3" spans="1:18" ht="21" customHeight="1" x14ac:dyDescent="0.35">
      <c r="A3" s="262"/>
      <c r="B3" s="272"/>
      <c r="C3" s="166">
        <v>1</v>
      </c>
      <c r="D3" s="166">
        <v>2</v>
      </c>
      <c r="E3" s="166">
        <v>3</v>
      </c>
      <c r="F3" s="166">
        <v>4</v>
      </c>
      <c r="G3" s="166">
        <v>5</v>
      </c>
      <c r="H3" s="166">
        <v>6</v>
      </c>
      <c r="I3" s="166">
        <v>7</v>
      </c>
      <c r="J3" s="166">
        <v>8</v>
      </c>
      <c r="K3" s="166">
        <v>9</v>
      </c>
      <c r="L3" s="166">
        <v>10</v>
      </c>
      <c r="M3" s="166">
        <v>11</v>
      </c>
      <c r="N3" s="166">
        <v>12</v>
      </c>
      <c r="O3" s="166">
        <v>13</v>
      </c>
      <c r="P3" s="269"/>
      <c r="Q3" s="61"/>
      <c r="R3" s="1"/>
    </row>
    <row r="4" spans="1:18" ht="21" customHeight="1" x14ac:dyDescent="0.35">
      <c r="A4" s="263"/>
      <c r="B4" s="273"/>
      <c r="C4" s="166" t="s">
        <v>163</v>
      </c>
      <c r="D4" s="166" t="s">
        <v>220</v>
      </c>
      <c r="E4" s="166" t="s">
        <v>170</v>
      </c>
      <c r="F4" s="166" t="s">
        <v>169</v>
      </c>
      <c r="G4" s="166" t="s">
        <v>255</v>
      </c>
      <c r="H4" s="166" t="s">
        <v>165</v>
      </c>
      <c r="I4" s="166" t="s">
        <v>166</v>
      </c>
      <c r="J4" s="166" t="s">
        <v>272</v>
      </c>
      <c r="K4" s="166" t="s">
        <v>222</v>
      </c>
      <c r="L4" s="166" t="s">
        <v>209</v>
      </c>
      <c r="M4" s="166" t="s">
        <v>200</v>
      </c>
      <c r="N4" s="166" t="s">
        <v>184</v>
      </c>
      <c r="O4" s="166" t="s">
        <v>217</v>
      </c>
      <c r="P4" s="270"/>
      <c r="Q4" s="62"/>
      <c r="R4" s="1"/>
    </row>
    <row r="5" spans="1:18" ht="21" customHeight="1" x14ac:dyDescent="0.35">
      <c r="A5" s="164">
        <v>1</v>
      </c>
      <c r="B5" s="165" t="s">
        <v>513</v>
      </c>
      <c r="C5" s="168">
        <v>5694</v>
      </c>
      <c r="D5" s="168">
        <v>2933</v>
      </c>
      <c r="E5" s="168">
        <v>3440</v>
      </c>
      <c r="F5" s="168">
        <v>3550</v>
      </c>
      <c r="G5" s="168">
        <v>2905</v>
      </c>
      <c r="H5" s="168">
        <v>6848</v>
      </c>
      <c r="I5" s="168">
        <v>4764</v>
      </c>
      <c r="J5" s="168">
        <v>4486</v>
      </c>
      <c r="K5" s="168">
        <v>3646</v>
      </c>
      <c r="L5" s="168">
        <v>4534</v>
      </c>
      <c r="M5" s="168">
        <v>4094</v>
      </c>
      <c r="N5" s="168">
        <v>4680</v>
      </c>
      <c r="O5" s="168">
        <v>3594</v>
      </c>
      <c r="P5" s="168">
        <f>SUM(C5:O5)</f>
        <v>55168</v>
      </c>
      <c r="Q5" s="1"/>
      <c r="R5" s="1"/>
    </row>
    <row r="6" spans="1:18" ht="21" customHeight="1" x14ac:dyDescent="0.35">
      <c r="A6" s="63">
        <f t="shared" ref="A6:A23" si="0">1+A5</f>
        <v>2</v>
      </c>
      <c r="B6" s="64" t="s">
        <v>423</v>
      </c>
      <c r="C6" s="169">
        <v>1621</v>
      </c>
      <c r="D6" s="169">
        <v>544</v>
      </c>
      <c r="E6" s="169">
        <v>837</v>
      </c>
      <c r="F6" s="169">
        <v>772</v>
      </c>
      <c r="G6" s="169">
        <v>618</v>
      </c>
      <c r="H6" s="169">
        <v>1502</v>
      </c>
      <c r="I6" s="169">
        <v>1140</v>
      </c>
      <c r="J6" s="169">
        <v>977</v>
      </c>
      <c r="K6" s="169">
        <v>913</v>
      </c>
      <c r="L6" s="169">
        <v>1058</v>
      </c>
      <c r="M6" s="169">
        <v>821</v>
      </c>
      <c r="N6" s="169">
        <v>1201</v>
      </c>
      <c r="O6" s="169">
        <v>753</v>
      </c>
      <c r="P6" s="168">
        <f t="shared" ref="P6:P43" si="1">SUM(C6:O6)</f>
        <v>12757</v>
      </c>
      <c r="Q6" s="1"/>
      <c r="R6" s="1"/>
    </row>
    <row r="7" spans="1:18" ht="21" customHeight="1" x14ac:dyDescent="0.35">
      <c r="A7" s="63">
        <f t="shared" si="0"/>
        <v>3</v>
      </c>
      <c r="B7" s="64" t="s">
        <v>514</v>
      </c>
      <c r="C7" s="170">
        <v>8</v>
      </c>
      <c r="D7" s="169">
        <v>2</v>
      </c>
      <c r="E7" s="169">
        <v>5</v>
      </c>
      <c r="F7" s="169">
        <v>4</v>
      </c>
      <c r="G7" s="169">
        <v>3</v>
      </c>
      <c r="H7" s="169">
        <v>6</v>
      </c>
      <c r="I7" s="169">
        <v>5</v>
      </c>
      <c r="J7" s="169">
        <v>4</v>
      </c>
      <c r="K7" s="169">
        <v>4</v>
      </c>
      <c r="L7" s="169">
        <v>6</v>
      </c>
      <c r="M7" s="169">
        <v>4</v>
      </c>
      <c r="N7" s="169">
        <v>8</v>
      </c>
      <c r="O7" s="169">
        <v>3</v>
      </c>
      <c r="P7" s="168">
        <f t="shared" si="1"/>
        <v>62</v>
      </c>
      <c r="Q7" s="1"/>
      <c r="R7" s="1"/>
    </row>
    <row r="8" spans="1:18" ht="21" customHeight="1" x14ac:dyDescent="0.35">
      <c r="A8" s="63">
        <f t="shared" si="0"/>
        <v>4</v>
      </c>
      <c r="B8" s="64" t="s">
        <v>515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 t="s">
        <v>520</v>
      </c>
      <c r="I8" s="170">
        <v>2</v>
      </c>
      <c r="J8" s="170">
        <v>2</v>
      </c>
      <c r="K8" s="170">
        <v>0</v>
      </c>
      <c r="L8" s="170" t="s">
        <v>520</v>
      </c>
      <c r="M8" s="170" t="s">
        <v>520</v>
      </c>
      <c r="N8" s="170">
        <v>0</v>
      </c>
      <c r="O8" s="170">
        <v>0</v>
      </c>
      <c r="P8" s="168">
        <f t="shared" si="1"/>
        <v>4</v>
      </c>
      <c r="Q8" s="1"/>
      <c r="R8" s="1"/>
    </row>
    <row r="9" spans="1:18" ht="21" customHeight="1" x14ac:dyDescent="0.35">
      <c r="A9" s="63">
        <f t="shared" si="0"/>
        <v>5</v>
      </c>
      <c r="B9" s="64" t="s">
        <v>424</v>
      </c>
      <c r="C9" s="170">
        <v>1</v>
      </c>
      <c r="D9" s="169">
        <v>3</v>
      </c>
      <c r="E9" s="169">
        <v>1</v>
      </c>
      <c r="F9" s="169">
        <v>0</v>
      </c>
      <c r="G9" s="169">
        <v>2</v>
      </c>
      <c r="H9" s="169">
        <v>7</v>
      </c>
      <c r="I9" s="169">
        <v>3</v>
      </c>
      <c r="J9" s="169">
        <v>2</v>
      </c>
      <c r="K9" s="169">
        <v>0</v>
      </c>
      <c r="L9" s="169" t="s">
        <v>521</v>
      </c>
      <c r="M9" s="169" t="s">
        <v>521</v>
      </c>
      <c r="N9" s="169">
        <v>0</v>
      </c>
      <c r="O9" s="169">
        <v>2</v>
      </c>
      <c r="P9" s="168">
        <f t="shared" si="1"/>
        <v>21</v>
      </c>
      <c r="Q9" s="1"/>
      <c r="R9" s="1"/>
    </row>
    <row r="10" spans="1:18" ht="21" customHeight="1" x14ac:dyDescent="0.35">
      <c r="A10" s="63">
        <f t="shared" si="0"/>
        <v>6</v>
      </c>
      <c r="B10" s="64" t="s">
        <v>516</v>
      </c>
      <c r="C10" s="169">
        <v>2</v>
      </c>
      <c r="D10" s="169">
        <v>3</v>
      </c>
      <c r="E10" s="169">
        <v>4</v>
      </c>
      <c r="F10" s="169">
        <v>3</v>
      </c>
      <c r="G10" s="169">
        <v>2</v>
      </c>
      <c r="H10" s="169">
        <v>5</v>
      </c>
      <c r="I10" s="169">
        <v>6</v>
      </c>
      <c r="J10" s="169">
        <v>3</v>
      </c>
      <c r="K10" s="169">
        <v>2</v>
      </c>
      <c r="L10" s="169">
        <v>3</v>
      </c>
      <c r="M10" s="169">
        <v>4</v>
      </c>
      <c r="N10" s="169">
        <v>3</v>
      </c>
      <c r="O10" s="169">
        <v>2</v>
      </c>
      <c r="P10" s="168">
        <f t="shared" si="1"/>
        <v>42</v>
      </c>
      <c r="Q10" s="1"/>
      <c r="R10" s="1"/>
    </row>
    <row r="11" spans="1:18" ht="21" customHeight="1" x14ac:dyDescent="0.35">
      <c r="A11" s="63">
        <f t="shared" si="0"/>
        <v>7</v>
      </c>
      <c r="B11" s="64" t="s">
        <v>517</v>
      </c>
      <c r="C11" s="170">
        <v>3</v>
      </c>
      <c r="D11" s="169">
        <v>0</v>
      </c>
      <c r="E11" s="169">
        <v>0</v>
      </c>
      <c r="F11" s="169">
        <v>1</v>
      </c>
      <c r="G11" s="169">
        <v>0</v>
      </c>
      <c r="H11" s="169" t="s">
        <v>520</v>
      </c>
      <c r="I11" s="169">
        <v>0</v>
      </c>
      <c r="J11" s="169">
        <v>0</v>
      </c>
      <c r="K11" s="169">
        <v>1</v>
      </c>
      <c r="L11" s="169">
        <v>1</v>
      </c>
      <c r="M11" s="169" t="s">
        <v>520</v>
      </c>
      <c r="N11" s="169">
        <v>0</v>
      </c>
      <c r="O11" s="169">
        <v>1</v>
      </c>
      <c r="P11" s="168">
        <f t="shared" si="1"/>
        <v>7</v>
      </c>
      <c r="Q11" s="1"/>
      <c r="R11" s="1"/>
    </row>
    <row r="12" spans="1:18" ht="21" customHeight="1" x14ac:dyDescent="0.35">
      <c r="A12" s="63">
        <f t="shared" si="0"/>
        <v>8</v>
      </c>
      <c r="B12" s="64" t="s">
        <v>518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 t="s">
        <v>520</v>
      </c>
      <c r="I12" s="169">
        <v>1</v>
      </c>
      <c r="J12" s="169">
        <v>0</v>
      </c>
      <c r="K12" s="169">
        <v>0</v>
      </c>
      <c r="L12" s="169" t="s">
        <v>520</v>
      </c>
      <c r="M12" s="169" t="s">
        <v>520</v>
      </c>
      <c r="N12" s="169">
        <v>1</v>
      </c>
      <c r="O12" s="169">
        <v>0</v>
      </c>
      <c r="P12" s="168">
        <f t="shared" si="1"/>
        <v>2</v>
      </c>
      <c r="Q12" s="1"/>
      <c r="R12" s="1"/>
    </row>
    <row r="13" spans="1:18" ht="21" customHeight="1" x14ac:dyDescent="0.35">
      <c r="A13" s="63">
        <f t="shared" si="0"/>
        <v>9</v>
      </c>
      <c r="B13" s="64" t="s">
        <v>425</v>
      </c>
      <c r="C13" s="170">
        <v>2</v>
      </c>
      <c r="D13" s="169">
        <v>0</v>
      </c>
      <c r="E13" s="169">
        <v>0</v>
      </c>
      <c r="F13" s="169">
        <v>0</v>
      </c>
      <c r="G13" s="169">
        <v>0</v>
      </c>
      <c r="H13" s="169" t="s">
        <v>520</v>
      </c>
      <c r="I13" s="169">
        <v>0</v>
      </c>
      <c r="J13" s="169">
        <v>0</v>
      </c>
      <c r="K13" s="169">
        <v>0</v>
      </c>
      <c r="L13" s="169" t="s">
        <v>520</v>
      </c>
      <c r="M13" s="169" t="s">
        <v>520</v>
      </c>
      <c r="N13" s="169">
        <v>0</v>
      </c>
      <c r="O13" s="169">
        <v>3</v>
      </c>
      <c r="P13" s="168">
        <f t="shared" si="1"/>
        <v>5</v>
      </c>
      <c r="Q13" s="1"/>
      <c r="R13" s="1"/>
    </row>
    <row r="14" spans="1:18" ht="21" customHeight="1" x14ac:dyDescent="0.35">
      <c r="A14" s="63">
        <f t="shared" si="0"/>
        <v>10</v>
      </c>
      <c r="B14" s="64" t="s">
        <v>426</v>
      </c>
      <c r="C14" s="170">
        <v>4</v>
      </c>
      <c r="D14" s="169">
        <v>2</v>
      </c>
      <c r="E14" s="169">
        <v>1</v>
      </c>
      <c r="F14" s="169">
        <v>1</v>
      </c>
      <c r="G14" s="169">
        <v>2</v>
      </c>
      <c r="H14" s="169">
        <v>3</v>
      </c>
      <c r="I14" s="169">
        <v>1</v>
      </c>
      <c r="J14" s="169">
        <v>1</v>
      </c>
      <c r="K14" s="169">
        <v>0</v>
      </c>
      <c r="L14" s="169">
        <v>2</v>
      </c>
      <c r="M14" s="169" t="s">
        <v>520</v>
      </c>
      <c r="N14" s="169">
        <v>1</v>
      </c>
      <c r="O14" s="169">
        <v>2</v>
      </c>
      <c r="P14" s="168">
        <f t="shared" si="1"/>
        <v>20</v>
      </c>
      <c r="Q14" s="1"/>
      <c r="R14" s="1"/>
    </row>
    <row r="15" spans="1:18" ht="21" customHeight="1" x14ac:dyDescent="0.35">
      <c r="A15" s="63">
        <f t="shared" si="0"/>
        <v>11</v>
      </c>
      <c r="B15" s="167" t="s">
        <v>427</v>
      </c>
      <c r="C15" s="170">
        <v>75</v>
      </c>
      <c r="D15" s="169">
        <v>51</v>
      </c>
      <c r="E15" s="169">
        <v>74</v>
      </c>
      <c r="F15" s="169">
        <v>62</v>
      </c>
      <c r="G15" s="169">
        <v>50</v>
      </c>
      <c r="H15" s="169">
        <v>128</v>
      </c>
      <c r="I15" s="169">
        <v>100</v>
      </c>
      <c r="J15" s="169">
        <v>88</v>
      </c>
      <c r="K15" s="169">
        <v>75</v>
      </c>
      <c r="L15" s="169">
        <v>84</v>
      </c>
      <c r="M15" s="169">
        <v>62</v>
      </c>
      <c r="N15" s="169">
        <v>85</v>
      </c>
      <c r="O15" s="169">
        <v>65</v>
      </c>
      <c r="P15" s="168">
        <f t="shared" si="1"/>
        <v>999</v>
      </c>
      <c r="Q15" s="1"/>
      <c r="R15" s="1"/>
    </row>
    <row r="16" spans="1:18" ht="21" customHeight="1" x14ac:dyDescent="0.35">
      <c r="A16" s="63">
        <f t="shared" si="0"/>
        <v>12</v>
      </c>
      <c r="B16" s="64" t="s">
        <v>428</v>
      </c>
      <c r="C16" s="170">
        <v>1621</v>
      </c>
      <c r="D16" s="169">
        <v>54</v>
      </c>
      <c r="E16" s="169">
        <v>452</v>
      </c>
      <c r="F16" s="169">
        <v>73</v>
      </c>
      <c r="G16" s="169">
        <v>53</v>
      </c>
      <c r="H16" s="169">
        <v>29</v>
      </c>
      <c r="I16" s="169">
        <v>59</v>
      </c>
      <c r="J16" s="169">
        <v>61</v>
      </c>
      <c r="K16" s="169">
        <v>46</v>
      </c>
      <c r="L16" s="169">
        <v>60</v>
      </c>
      <c r="M16" s="169">
        <v>40</v>
      </c>
      <c r="N16" s="169">
        <v>0</v>
      </c>
      <c r="O16" s="169">
        <v>56</v>
      </c>
      <c r="P16" s="168">
        <f t="shared" si="1"/>
        <v>2604</v>
      </c>
      <c r="Q16" s="1"/>
      <c r="R16" s="1"/>
    </row>
    <row r="17" spans="1:18" ht="21" customHeight="1" x14ac:dyDescent="0.35">
      <c r="A17" s="63">
        <f t="shared" si="0"/>
        <v>13</v>
      </c>
      <c r="B17" s="64" t="s">
        <v>519</v>
      </c>
      <c r="C17" s="170">
        <v>8</v>
      </c>
      <c r="D17" s="169">
        <v>9</v>
      </c>
      <c r="E17" s="169">
        <v>0</v>
      </c>
      <c r="F17" s="169">
        <v>8</v>
      </c>
      <c r="G17" s="169"/>
      <c r="H17" s="169">
        <v>1</v>
      </c>
      <c r="I17" s="169">
        <v>7</v>
      </c>
      <c r="J17" s="169">
        <v>3</v>
      </c>
      <c r="K17" s="169">
        <v>5</v>
      </c>
      <c r="L17" s="169">
        <v>10</v>
      </c>
      <c r="M17" s="169">
        <v>7</v>
      </c>
      <c r="N17" s="169">
        <v>7</v>
      </c>
      <c r="O17" s="169">
        <v>5</v>
      </c>
      <c r="P17" s="168">
        <f t="shared" si="1"/>
        <v>70</v>
      </c>
      <c r="Q17" s="1"/>
      <c r="R17" s="1"/>
    </row>
    <row r="18" spans="1:18" ht="21" customHeight="1" x14ac:dyDescent="0.35">
      <c r="A18" s="63">
        <f t="shared" si="0"/>
        <v>14</v>
      </c>
      <c r="B18" s="64" t="s">
        <v>429</v>
      </c>
      <c r="C18" s="170">
        <v>12</v>
      </c>
      <c r="D18" s="169">
        <v>9</v>
      </c>
      <c r="E18" s="169">
        <v>5</v>
      </c>
      <c r="F18" s="169">
        <v>8</v>
      </c>
      <c r="G18" s="169">
        <v>9</v>
      </c>
      <c r="H18" s="169">
        <v>12</v>
      </c>
      <c r="I18" s="169">
        <v>10</v>
      </c>
      <c r="J18" s="169">
        <v>8</v>
      </c>
      <c r="K18" s="169">
        <v>5</v>
      </c>
      <c r="L18" s="169">
        <v>10</v>
      </c>
      <c r="M18" s="169">
        <v>7</v>
      </c>
      <c r="N18" s="169">
        <v>7</v>
      </c>
      <c r="O18" s="169">
        <v>2</v>
      </c>
      <c r="P18" s="168">
        <f t="shared" si="1"/>
        <v>104</v>
      </c>
      <c r="Q18" s="1"/>
      <c r="R18" s="1"/>
    </row>
    <row r="19" spans="1:18" ht="21" customHeight="1" x14ac:dyDescent="0.35">
      <c r="A19" s="63">
        <f t="shared" si="0"/>
        <v>15</v>
      </c>
      <c r="B19" s="64" t="s">
        <v>430</v>
      </c>
      <c r="C19" s="170">
        <v>1</v>
      </c>
      <c r="D19" s="169">
        <v>0</v>
      </c>
      <c r="E19" s="169">
        <v>0</v>
      </c>
      <c r="F19" s="169">
        <v>0</v>
      </c>
      <c r="G19" s="169"/>
      <c r="H19" s="169" t="s">
        <v>520</v>
      </c>
      <c r="I19" s="169">
        <v>0</v>
      </c>
      <c r="J19" s="169">
        <v>0</v>
      </c>
      <c r="K19" s="169">
        <v>0</v>
      </c>
      <c r="L19" s="169" t="s">
        <v>520</v>
      </c>
      <c r="M19" s="169" t="s">
        <v>520</v>
      </c>
      <c r="N19" s="169">
        <v>0</v>
      </c>
      <c r="O19" s="169">
        <v>0</v>
      </c>
      <c r="P19" s="168">
        <f t="shared" si="1"/>
        <v>1</v>
      </c>
      <c r="Q19" s="1"/>
      <c r="R19" s="1"/>
    </row>
    <row r="20" spans="1:18" ht="21" customHeight="1" x14ac:dyDescent="0.35">
      <c r="A20" s="63">
        <f t="shared" si="0"/>
        <v>16</v>
      </c>
      <c r="B20" s="64" t="s">
        <v>437</v>
      </c>
      <c r="C20" s="170">
        <v>3</v>
      </c>
      <c r="D20" s="169">
        <v>0</v>
      </c>
      <c r="E20" s="169">
        <v>0</v>
      </c>
      <c r="F20" s="169">
        <v>0</v>
      </c>
      <c r="G20" s="169"/>
      <c r="H20" s="169"/>
      <c r="I20" s="169">
        <v>1</v>
      </c>
      <c r="J20" s="169">
        <v>1</v>
      </c>
      <c r="K20" s="169">
        <v>0</v>
      </c>
      <c r="L20" s="169">
        <v>1</v>
      </c>
      <c r="M20" s="169">
        <v>1</v>
      </c>
      <c r="N20" s="169">
        <v>0</v>
      </c>
      <c r="O20" s="169">
        <v>1</v>
      </c>
      <c r="P20" s="168">
        <f t="shared" si="1"/>
        <v>8</v>
      </c>
      <c r="Q20" s="1"/>
      <c r="R20" s="1"/>
    </row>
    <row r="21" spans="1:18" ht="21" customHeight="1" x14ac:dyDescent="0.35">
      <c r="A21" s="63">
        <f t="shared" si="0"/>
        <v>17</v>
      </c>
      <c r="B21" s="64" t="s">
        <v>431</v>
      </c>
      <c r="C21" s="170">
        <v>0</v>
      </c>
      <c r="D21" s="169">
        <v>0</v>
      </c>
      <c r="E21" s="169">
        <v>0</v>
      </c>
      <c r="F21" s="169">
        <v>0</v>
      </c>
      <c r="G21" s="169"/>
      <c r="H21" s="169"/>
      <c r="I21" s="169">
        <v>0</v>
      </c>
      <c r="J21" s="169">
        <v>1</v>
      </c>
      <c r="K21" s="169">
        <v>0</v>
      </c>
      <c r="L21" s="169" t="s">
        <v>520</v>
      </c>
      <c r="M21" s="169" t="s">
        <v>520</v>
      </c>
      <c r="N21" s="169">
        <v>0</v>
      </c>
      <c r="O21" s="169">
        <v>0</v>
      </c>
      <c r="P21" s="168">
        <f t="shared" si="1"/>
        <v>1</v>
      </c>
      <c r="Q21" s="1"/>
      <c r="R21" s="1"/>
    </row>
    <row r="22" spans="1:18" ht="21" customHeight="1" x14ac:dyDescent="0.35">
      <c r="A22" s="63">
        <f t="shared" si="0"/>
        <v>18</v>
      </c>
      <c r="B22" s="64" t="s">
        <v>432</v>
      </c>
      <c r="C22" s="170">
        <v>0</v>
      </c>
      <c r="D22" s="169">
        <v>0</v>
      </c>
      <c r="E22" s="169">
        <v>0</v>
      </c>
      <c r="F22" s="169">
        <v>0</v>
      </c>
      <c r="G22" s="169"/>
      <c r="H22" s="169"/>
      <c r="I22" s="169">
        <v>0</v>
      </c>
      <c r="J22" s="169">
        <v>0</v>
      </c>
      <c r="K22" s="169">
        <v>0</v>
      </c>
      <c r="L22" s="169" t="s">
        <v>520</v>
      </c>
      <c r="M22" s="169" t="s">
        <v>520</v>
      </c>
      <c r="N22" s="169">
        <v>1</v>
      </c>
      <c r="O22" s="169">
        <v>0</v>
      </c>
      <c r="P22" s="168">
        <f t="shared" si="1"/>
        <v>1</v>
      </c>
      <c r="Q22" s="1"/>
      <c r="R22" s="1"/>
    </row>
    <row r="23" spans="1:18" ht="21" customHeight="1" x14ac:dyDescent="0.35">
      <c r="A23" s="63">
        <f t="shared" si="0"/>
        <v>19</v>
      </c>
      <c r="B23" s="64" t="s">
        <v>433</v>
      </c>
      <c r="C23" s="170">
        <v>2</v>
      </c>
      <c r="D23" s="169">
        <v>0</v>
      </c>
      <c r="E23" s="169">
        <v>0</v>
      </c>
      <c r="F23" s="169">
        <v>0</v>
      </c>
      <c r="G23" s="169"/>
      <c r="H23" s="169">
        <v>1</v>
      </c>
      <c r="I23" s="169">
        <v>0</v>
      </c>
      <c r="J23" s="169">
        <v>1</v>
      </c>
      <c r="K23" s="169">
        <v>0</v>
      </c>
      <c r="L23" s="169">
        <v>4</v>
      </c>
      <c r="M23" s="169">
        <v>4</v>
      </c>
      <c r="N23" s="169">
        <v>3</v>
      </c>
      <c r="O23" s="169">
        <v>2</v>
      </c>
      <c r="P23" s="168">
        <f t="shared" si="1"/>
        <v>17</v>
      </c>
      <c r="Q23" s="1"/>
      <c r="R23" s="1"/>
    </row>
    <row r="24" spans="1:18" ht="21" customHeight="1" x14ac:dyDescent="0.35">
      <c r="A24" s="63">
        <v>20</v>
      </c>
      <c r="B24" s="64" t="s">
        <v>434</v>
      </c>
      <c r="C24" s="170">
        <v>51</v>
      </c>
      <c r="D24" s="169">
        <v>20</v>
      </c>
      <c r="E24" s="169">
        <v>29</v>
      </c>
      <c r="F24" s="169">
        <v>33</v>
      </c>
      <c r="G24" s="169">
        <v>31</v>
      </c>
      <c r="H24" s="169">
        <v>54</v>
      </c>
      <c r="I24" s="169">
        <v>38</v>
      </c>
      <c r="J24" s="169">
        <v>23</v>
      </c>
      <c r="K24" s="169">
        <v>25</v>
      </c>
      <c r="L24" s="169">
        <v>35</v>
      </c>
      <c r="M24" s="169">
        <v>21</v>
      </c>
      <c r="N24" s="169">
        <v>31</v>
      </c>
      <c r="O24" s="169">
        <v>13</v>
      </c>
      <c r="P24" s="168">
        <f t="shared" si="1"/>
        <v>404</v>
      </c>
      <c r="Q24" s="1"/>
      <c r="R24" s="1"/>
    </row>
    <row r="25" spans="1:18" ht="21" customHeight="1" x14ac:dyDescent="0.35">
      <c r="A25" s="63">
        <v>21</v>
      </c>
      <c r="B25" s="64" t="s">
        <v>435</v>
      </c>
      <c r="C25" s="170">
        <v>13</v>
      </c>
      <c r="D25" s="169">
        <v>0</v>
      </c>
      <c r="E25" s="169">
        <v>0</v>
      </c>
      <c r="F25" s="169">
        <v>0</v>
      </c>
      <c r="G25" s="169"/>
      <c r="H25" s="169" t="s">
        <v>520</v>
      </c>
      <c r="I25" s="169">
        <v>0</v>
      </c>
      <c r="J25" s="169">
        <v>0</v>
      </c>
      <c r="K25" s="169">
        <v>0</v>
      </c>
      <c r="L25" s="169" t="s">
        <v>520</v>
      </c>
      <c r="M25" s="169" t="s">
        <v>520</v>
      </c>
      <c r="N25" s="169">
        <v>1</v>
      </c>
      <c r="O25" s="169">
        <v>4</v>
      </c>
      <c r="P25" s="168">
        <f t="shared" si="1"/>
        <v>18</v>
      </c>
      <c r="Q25" s="1"/>
      <c r="R25" s="1"/>
    </row>
    <row r="26" spans="1:18" ht="21" customHeight="1" x14ac:dyDescent="0.35">
      <c r="A26" s="63">
        <v>22</v>
      </c>
      <c r="B26" s="64" t="s">
        <v>436</v>
      </c>
      <c r="C26" s="170">
        <v>13</v>
      </c>
      <c r="D26" s="169">
        <v>4</v>
      </c>
      <c r="E26" s="169">
        <v>12</v>
      </c>
      <c r="F26" s="169">
        <v>5</v>
      </c>
      <c r="G26" s="169">
        <v>3</v>
      </c>
      <c r="H26" s="169">
        <v>8</v>
      </c>
      <c r="I26" s="169">
        <v>13</v>
      </c>
      <c r="J26" s="169">
        <v>3</v>
      </c>
      <c r="K26" s="169">
        <v>4</v>
      </c>
      <c r="L26" s="169">
        <v>4</v>
      </c>
      <c r="M26" s="169">
        <v>4</v>
      </c>
      <c r="N26" s="169">
        <v>2</v>
      </c>
      <c r="O26" s="169">
        <v>0</v>
      </c>
      <c r="P26" s="168">
        <f t="shared" si="1"/>
        <v>75</v>
      </c>
      <c r="Q26" s="1"/>
      <c r="R26" s="1"/>
    </row>
    <row r="27" spans="1:18" ht="21" customHeight="1" x14ac:dyDescent="0.35">
      <c r="A27" s="63">
        <v>23</v>
      </c>
      <c r="B27" s="64" t="s">
        <v>438</v>
      </c>
      <c r="C27" s="170">
        <v>899</v>
      </c>
      <c r="D27" s="169">
        <v>322</v>
      </c>
      <c r="E27" s="169">
        <v>530</v>
      </c>
      <c r="F27" s="169">
        <v>484</v>
      </c>
      <c r="G27" s="169"/>
      <c r="H27" s="169">
        <v>898</v>
      </c>
      <c r="I27" s="169">
        <v>641</v>
      </c>
      <c r="J27" s="169">
        <v>591</v>
      </c>
      <c r="K27" s="169">
        <v>555</v>
      </c>
      <c r="L27" s="169">
        <v>580</v>
      </c>
      <c r="M27" s="169">
        <v>242</v>
      </c>
      <c r="N27" s="169">
        <v>572</v>
      </c>
      <c r="O27" s="169">
        <v>467</v>
      </c>
      <c r="P27" s="168">
        <f t="shared" si="1"/>
        <v>6781</v>
      </c>
      <c r="Q27" s="1"/>
      <c r="R27" s="1"/>
    </row>
    <row r="28" spans="1:18" ht="21" customHeight="1" x14ac:dyDescent="0.35">
      <c r="A28" s="63"/>
      <c r="B28" s="64" t="s">
        <v>439</v>
      </c>
      <c r="C28" s="170">
        <v>878</v>
      </c>
      <c r="D28" s="169">
        <v>315</v>
      </c>
      <c r="E28" s="169">
        <v>504</v>
      </c>
      <c r="F28" s="169">
        <v>435</v>
      </c>
      <c r="G28" s="169">
        <v>356</v>
      </c>
      <c r="H28" s="169">
        <v>844</v>
      </c>
      <c r="I28" s="169">
        <v>633</v>
      </c>
      <c r="J28" s="169">
        <v>566</v>
      </c>
      <c r="K28" s="169">
        <v>540</v>
      </c>
      <c r="L28" s="169">
        <v>535</v>
      </c>
      <c r="M28" s="169">
        <v>215</v>
      </c>
      <c r="N28" s="169">
        <v>553</v>
      </c>
      <c r="O28" s="169">
        <v>366</v>
      </c>
      <c r="P28" s="168">
        <f t="shared" si="1"/>
        <v>6740</v>
      </c>
      <c r="Q28" s="1"/>
      <c r="R28" s="1"/>
    </row>
    <row r="29" spans="1:18" ht="21" customHeight="1" x14ac:dyDescent="0.35">
      <c r="A29" s="63"/>
      <c r="B29" s="64" t="s">
        <v>440</v>
      </c>
      <c r="C29" s="170">
        <v>19</v>
      </c>
      <c r="D29" s="169">
        <v>7</v>
      </c>
      <c r="E29" s="169">
        <v>20</v>
      </c>
      <c r="F29" s="169">
        <v>43</v>
      </c>
      <c r="G29" s="169">
        <v>6</v>
      </c>
      <c r="H29" s="169">
        <v>46</v>
      </c>
      <c r="I29" s="169">
        <v>5</v>
      </c>
      <c r="J29" s="169">
        <v>18</v>
      </c>
      <c r="K29" s="169">
        <v>12</v>
      </c>
      <c r="L29" s="169">
        <v>39</v>
      </c>
      <c r="M29" s="169">
        <v>25</v>
      </c>
      <c r="N29" s="169">
        <v>15</v>
      </c>
      <c r="O29" s="169">
        <v>102</v>
      </c>
      <c r="P29" s="168">
        <f t="shared" si="1"/>
        <v>357</v>
      </c>
      <c r="Q29" s="1"/>
      <c r="R29" s="1"/>
    </row>
    <row r="30" spans="1:18" ht="21" customHeight="1" x14ac:dyDescent="0.35">
      <c r="A30" s="63"/>
      <c r="B30" s="64" t="s">
        <v>441</v>
      </c>
      <c r="C30" s="170">
        <v>2</v>
      </c>
      <c r="D30" s="169">
        <v>0</v>
      </c>
      <c r="E30" s="169">
        <v>6</v>
      </c>
      <c r="F30" s="169">
        <v>6</v>
      </c>
      <c r="G30" s="169">
        <v>3</v>
      </c>
      <c r="H30" s="169">
        <v>8</v>
      </c>
      <c r="I30" s="169">
        <v>3</v>
      </c>
      <c r="J30" s="169">
        <v>7</v>
      </c>
      <c r="K30" s="169">
        <v>3</v>
      </c>
      <c r="L30" s="169">
        <v>6</v>
      </c>
      <c r="M30" s="169">
        <v>2</v>
      </c>
      <c r="N30" s="169">
        <v>3</v>
      </c>
      <c r="O30" s="169">
        <v>5</v>
      </c>
      <c r="P30" s="168">
        <f t="shared" si="1"/>
        <v>54</v>
      </c>
      <c r="Q30" s="1"/>
      <c r="R30" s="1"/>
    </row>
    <row r="31" spans="1:18" ht="21" customHeight="1" x14ac:dyDescent="0.35">
      <c r="A31" s="63">
        <v>24</v>
      </c>
      <c r="B31" s="64" t="s">
        <v>442</v>
      </c>
      <c r="C31" s="170">
        <f>SUM(C32:C34)</f>
        <v>11</v>
      </c>
      <c r="D31" s="170">
        <f t="shared" ref="D31:O31" si="2">SUM(D32:D34)</f>
        <v>4</v>
      </c>
      <c r="E31" s="170">
        <f t="shared" si="2"/>
        <v>10</v>
      </c>
      <c r="F31" s="170">
        <f t="shared" si="2"/>
        <v>10</v>
      </c>
      <c r="G31" s="170">
        <f t="shared" si="2"/>
        <v>2</v>
      </c>
      <c r="H31" s="170">
        <f t="shared" si="2"/>
        <v>0</v>
      </c>
      <c r="I31" s="170">
        <f t="shared" si="2"/>
        <v>8</v>
      </c>
      <c r="J31" s="170">
        <f t="shared" si="2"/>
        <v>8</v>
      </c>
      <c r="K31" s="170">
        <f t="shared" si="2"/>
        <v>0</v>
      </c>
      <c r="L31" s="170">
        <f t="shared" si="2"/>
        <v>2</v>
      </c>
      <c r="M31" s="170">
        <f t="shared" si="2"/>
        <v>3</v>
      </c>
      <c r="N31" s="170">
        <f t="shared" si="2"/>
        <v>3</v>
      </c>
      <c r="O31" s="170">
        <f t="shared" si="2"/>
        <v>7</v>
      </c>
      <c r="P31" s="168">
        <f t="shared" si="1"/>
        <v>68</v>
      </c>
      <c r="Q31" s="1"/>
      <c r="R31" s="1"/>
    </row>
    <row r="32" spans="1:18" ht="21" customHeight="1" x14ac:dyDescent="0.35">
      <c r="A32" s="63"/>
      <c r="B32" s="64" t="s">
        <v>443</v>
      </c>
      <c r="C32" s="170">
        <v>1</v>
      </c>
      <c r="D32" s="169">
        <v>3</v>
      </c>
      <c r="E32" s="169">
        <v>10</v>
      </c>
      <c r="F32" s="169">
        <v>4</v>
      </c>
      <c r="G32" s="169">
        <v>2</v>
      </c>
      <c r="H32" s="169">
        <v>0</v>
      </c>
      <c r="I32" s="169">
        <v>5</v>
      </c>
      <c r="J32" s="169">
        <v>2</v>
      </c>
      <c r="K32" s="169">
        <v>0</v>
      </c>
      <c r="L32" s="169" t="s">
        <v>520</v>
      </c>
      <c r="M32" s="169">
        <v>3</v>
      </c>
      <c r="N32" s="169">
        <v>3</v>
      </c>
      <c r="O32" s="169">
        <v>6</v>
      </c>
      <c r="P32" s="168">
        <f t="shared" si="1"/>
        <v>39</v>
      </c>
      <c r="Q32" s="1"/>
      <c r="R32" s="1"/>
    </row>
    <row r="33" spans="1:18" ht="21" customHeight="1" x14ac:dyDescent="0.35">
      <c r="A33" s="63"/>
      <c r="B33" s="64" t="s">
        <v>444</v>
      </c>
      <c r="C33" s="170">
        <v>8</v>
      </c>
      <c r="D33" s="169">
        <v>1</v>
      </c>
      <c r="E33" s="169"/>
      <c r="F33" s="169">
        <v>5</v>
      </c>
      <c r="G33" s="169"/>
      <c r="H33" s="169">
        <v>0</v>
      </c>
      <c r="I33" s="169">
        <v>0</v>
      </c>
      <c r="J33" s="169">
        <v>4</v>
      </c>
      <c r="K33" s="169">
        <v>0</v>
      </c>
      <c r="L33" s="169">
        <v>1</v>
      </c>
      <c r="M33" s="169">
        <v>0</v>
      </c>
      <c r="N33" s="169">
        <v>0</v>
      </c>
      <c r="O33" s="169">
        <v>1</v>
      </c>
      <c r="P33" s="168">
        <f t="shared" si="1"/>
        <v>20</v>
      </c>
      <c r="Q33" s="1"/>
      <c r="R33" s="1"/>
    </row>
    <row r="34" spans="1:18" ht="21" customHeight="1" x14ac:dyDescent="0.35">
      <c r="A34" s="63"/>
      <c r="B34" s="64" t="s">
        <v>445</v>
      </c>
      <c r="C34" s="170">
        <v>2</v>
      </c>
      <c r="D34" s="169">
        <v>0</v>
      </c>
      <c r="E34" s="169"/>
      <c r="F34" s="169">
        <v>1</v>
      </c>
      <c r="G34" s="169"/>
      <c r="H34" s="169">
        <v>0</v>
      </c>
      <c r="I34" s="169">
        <v>3</v>
      </c>
      <c r="J34" s="169">
        <v>2</v>
      </c>
      <c r="K34" s="169">
        <v>0</v>
      </c>
      <c r="L34" s="169">
        <v>1</v>
      </c>
      <c r="M34" s="169">
        <v>0</v>
      </c>
      <c r="N34" s="169">
        <v>0</v>
      </c>
      <c r="O34" s="169">
        <v>0</v>
      </c>
      <c r="P34" s="168">
        <f t="shared" si="1"/>
        <v>9</v>
      </c>
      <c r="Q34" s="1"/>
      <c r="R34" s="1"/>
    </row>
    <row r="35" spans="1:18" ht="21" customHeight="1" x14ac:dyDescent="0.35">
      <c r="A35" s="63">
        <v>25</v>
      </c>
      <c r="B35" s="64" t="s">
        <v>446</v>
      </c>
      <c r="C35" s="170">
        <f>SUM(C36:C43)</f>
        <v>120</v>
      </c>
      <c r="D35" s="170">
        <f t="shared" ref="D35:O35" si="3">SUM(D36:D43)</f>
        <v>76</v>
      </c>
      <c r="E35" s="170">
        <f t="shared" si="3"/>
        <v>149</v>
      </c>
      <c r="F35" s="170">
        <f t="shared" si="3"/>
        <v>152</v>
      </c>
      <c r="G35" s="170">
        <f t="shared" si="3"/>
        <v>93</v>
      </c>
      <c r="H35" s="170">
        <f t="shared" si="3"/>
        <v>297</v>
      </c>
      <c r="I35" s="170">
        <f t="shared" si="3"/>
        <v>214</v>
      </c>
      <c r="J35" s="170">
        <f t="shared" si="3"/>
        <v>195</v>
      </c>
      <c r="K35" s="170">
        <f t="shared" si="3"/>
        <v>129</v>
      </c>
      <c r="L35" s="170">
        <f t="shared" si="3"/>
        <v>89</v>
      </c>
      <c r="M35" s="170">
        <f t="shared" si="3"/>
        <v>93</v>
      </c>
      <c r="N35" s="170">
        <f t="shared" si="3"/>
        <v>148</v>
      </c>
      <c r="O35" s="170">
        <f t="shared" si="3"/>
        <v>121</v>
      </c>
      <c r="P35" s="168">
        <f t="shared" si="1"/>
        <v>1876</v>
      </c>
      <c r="Q35" s="1"/>
      <c r="R35" s="1"/>
    </row>
    <row r="36" spans="1:18" ht="21" customHeight="1" x14ac:dyDescent="0.35">
      <c r="A36" s="63"/>
      <c r="B36" s="64" t="s">
        <v>447</v>
      </c>
      <c r="C36" s="170">
        <v>58</v>
      </c>
      <c r="D36" s="169">
        <v>34</v>
      </c>
      <c r="E36" s="169">
        <v>67</v>
      </c>
      <c r="F36" s="169">
        <v>62</v>
      </c>
      <c r="G36" s="169">
        <v>44</v>
      </c>
      <c r="H36" s="169">
        <v>94</v>
      </c>
      <c r="I36" s="169">
        <v>107</v>
      </c>
      <c r="J36" s="169">
        <v>93</v>
      </c>
      <c r="K36" s="169">
        <v>55</v>
      </c>
      <c r="L36" s="169">
        <v>46</v>
      </c>
      <c r="M36" s="169">
        <v>27</v>
      </c>
      <c r="N36" s="169">
        <v>76</v>
      </c>
      <c r="O36" s="169">
        <v>45</v>
      </c>
      <c r="P36" s="168">
        <f t="shared" si="1"/>
        <v>808</v>
      </c>
      <c r="Q36" s="1"/>
      <c r="R36" s="1"/>
    </row>
    <row r="37" spans="1:18" s="112" customFormat="1" ht="21" customHeight="1" x14ac:dyDescent="0.35">
      <c r="A37" s="63"/>
      <c r="B37" s="64" t="s">
        <v>448</v>
      </c>
      <c r="C37" s="170">
        <v>20</v>
      </c>
      <c r="D37" s="169">
        <v>15</v>
      </c>
      <c r="E37" s="169">
        <v>32</v>
      </c>
      <c r="F37" s="169">
        <v>32</v>
      </c>
      <c r="G37" s="169">
        <v>13</v>
      </c>
      <c r="H37" s="169">
        <v>82</v>
      </c>
      <c r="I37" s="169">
        <v>35</v>
      </c>
      <c r="J37" s="169">
        <v>15</v>
      </c>
      <c r="K37" s="169">
        <v>33</v>
      </c>
      <c r="L37" s="169">
        <v>13</v>
      </c>
      <c r="M37" s="169">
        <v>8</v>
      </c>
      <c r="N37" s="169">
        <v>30</v>
      </c>
      <c r="O37" s="169">
        <v>29</v>
      </c>
      <c r="P37" s="168">
        <f t="shared" si="1"/>
        <v>357</v>
      </c>
      <c r="Q37" s="1"/>
      <c r="R37" s="1"/>
    </row>
    <row r="38" spans="1:18" s="112" customFormat="1" ht="21" customHeight="1" x14ac:dyDescent="0.35">
      <c r="A38" s="63"/>
      <c r="B38" s="64" t="s">
        <v>449</v>
      </c>
      <c r="C38" s="170">
        <v>20</v>
      </c>
      <c r="D38" s="169">
        <v>15</v>
      </c>
      <c r="E38" s="169">
        <v>22</v>
      </c>
      <c r="F38" s="169">
        <v>28</v>
      </c>
      <c r="G38" s="169">
        <v>16</v>
      </c>
      <c r="H38" s="169">
        <v>41</v>
      </c>
      <c r="I38" s="169">
        <v>30</v>
      </c>
      <c r="J38" s="169">
        <v>44</v>
      </c>
      <c r="K38" s="169">
        <v>24</v>
      </c>
      <c r="L38" s="169">
        <v>5</v>
      </c>
      <c r="M38" s="169">
        <v>6</v>
      </c>
      <c r="N38" s="169">
        <v>21</v>
      </c>
      <c r="O38" s="169">
        <v>19</v>
      </c>
      <c r="P38" s="168">
        <f t="shared" si="1"/>
        <v>291</v>
      </c>
      <c r="Q38" s="1"/>
      <c r="R38" s="1"/>
    </row>
    <row r="39" spans="1:18" s="112" customFormat="1" ht="21" customHeight="1" x14ac:dyDescent="0.35">
      <c r="A39" s="63"/>
      <c r="B39" s="64" t="s">
        <v>450</v>
      </c>
      <c r="C39" s="170">
        <v>7</v>
      </c>
      <c r="D39" s="170">
        <v>8</v>
      </c>
      <c r="E39" s="170">
        <v>7</v>
      </c>
      <c r="F39" s="170">
        <v>13</v>
      </c>
      <c r="G39" s="169">
        <v>8</v>
      </c>
      <c r="H39" s="170">
        <v>54</v>
      </c>
      <c r="I39" s="170">
        <v>32</v>
      </c>
      <c r="J39" s="170">
        <v>31</v>
      </c>
      <c r="K39" s="170">
        <v>9</v>
      </c>
      <c r="L39" s="170">
        <v>15</v>
      </c>
      <c r="M39" s="170">
        <v>8</v>
      </c>
      <c r="N39" s="170">
        <v>13</v>
      </c>
      <c r="O39" s="170">
        <v>23</v>
      </c>
      <c r="P39" s="168">
        <f t="shared" si="1"/>
        <v>228</v>
      </c>
      <c r="Q39" s="1"/>
      <c r="R39" s="1"/>
    </row>
    <row r="40" spans="1:18" ht="21" customHeight="1" x14ac:dyDescent="0.35">
      <c r="A40" s="63"/>
      <c r="B40" s="64" t="s">
        <v>451</v>
      </c>
      <c r="C40" s="170">
        <v>15</v>
      </c>
      <c r="D40" s="170">
        <v>3</v>
      </c>
      <c r="E40" s="170">
        <v>19</v>
      </c>
      <c r="F40" s="170">
        <v>11</v>
      </c>
      <c r="G40" s="170">
        <v>8</v>
      </c>
      <c r="H40" s="170">
        <v>21</v>
      </c>
      <c r="I40" s="170">
        <v>9</v>
      </c>
      <c r="J40" s="170">
        <v>11</v>
      </c>
      <c r="K40" s="170">
        <v>8</v>
      </c>
      <c r="L40" s="170">
        <v>9</v>
      </c>
      <c r="M40" s="170">
        <v>17</v>
      </c>
      <c r="N40" s="170">
        <v>6</v>
      </c>
      <c r="O40" s="170">
        <v>3</v>
      </c>
      <c r="P40" s="168">
        <f t="shared" si="1"/>
        <v>140</v>
      </c>
      <c r="Q40" s="1"/>
      <c r="R40" s="1"/>
    </row>
    <row r="41" spans="1:18" ht="21" customHeight="1" x14ac:dyDescent="0.35">
      <c r="A41" s="63"/>
      <c r="B41" s="64" t="s">
        <v>452</v>
      </c>
      <c r="C41" s="170">
        <v>0</v>
      </c>
      <c r="D41" s="170">
        <v>0</v>
      </c>
      <c r="E41" s="170">
        <v>1</v>
      </c>
      <c r="F41" s="170">
        <v>2</v>
      </c>
      <c r="G41" s="170">
        <v>2</v>
      </c>
      <c r="H41" s="170">
        <v>0</v>
      </c>
      <c r="I41" s="170">
        <v>1</v>
      </c>
      <c r="J41" s="170">
        <v>0</v>
      </c>
      <c r="K41" s="170">
        <v>0</v>
      </c>
      <c r="L41" s="170">
        <v>1</v>
      </c>
      <c r="M41" s="170">
        <v>12</v>
      </c>
      <c r="N41" s="170">
        <v>0</v>
      </c>
      <c r="O41" s="170">
        <v>1</v>
      </c>
      <c r="P41" s="168">
        <f t="shared" si="1"/>
        <v>20</v>
      </c>
      <c r="Q41" s="1"/>
      <c r="R41" s="1"/>
    </row>
    <row r="42" spans="1:18" ht="21" customHeight="1" x14ac:dyDescent="0.35">
      <c r="A42" s="63"/>
      <c r="B42" s="64" t="s">
        <v>453</v>
      </c>
      <c r="C42" s="170">
        <v>0</v>
      </c>
      <c r="D42" s="170">
        <v>0</v>
      </c>
      <c r="E42" s="170"/>
      <c r="F42" s="170">
        <v>0</v>
      </c>
      <c r="G42" s="170">
        <v>0</v>
      </c>
      <c r="H42" s="170">
        <v>5</v>
      </c>
      <c r="I42" s="170">
        <v>0</v>
      </c>
      <c r="J42" s="170">
        <v>0</v>
      </c>
      <c r="K42" s="170">
        <v>0</v>
      </c>
      <c r="L42" s="170">
        <v>0</v>
      </c>
      <c r="M42" s="170">
        <v>2</v>
      </c>
      <c r="N42" s="170">
        <v>0</v>
      </c>
      <c r="O42" s="170">
        <v>0</v>
      </c>
      <c r="P42" s="168">
        <f t="shared" si="1"/>
        <v>7</v>
      </c>
      <c r="Q42" s="1"/>
      <c r="R42" s="1"/>
    </row>
    <row r="43" spans="1:18" ht="21" customHeight="1" x14ac:dyDescent="0.35">
      <c r="A43" s="63"/>
      <c r="B43" s="64" t="s">
        <v>454</v>
      </c>
      <c r="C43" s="170">
        <v>0</v>
      </c>
      <c r="D43" s="170">
        <v>1</v>
      </c>
      <c r="E43" s="170">
        <v>1</v>
      </c>
      <c r="F43" s="170">
        <v>4</v>
      </c>
      <c r="G43" s="170">
        <v>2</v>
      </c>
      <c r="H43" s="170">
        <v>0</v>
      </c>
      <c r="I43" s="170">
        <v>0</v>
      </c>
      <c r="J43" s="170">
        <v>1</v>
      </c>
      <c r="K43" s="170">
        <v>0</v>
      </c>
      <c r="L43" s="170">
        <v>0</v>
      </c>
      <c r="M43" s="170">
        <v>13</v>
      </c>
      <c r="N43" s="170">
        <v>2</v>
      </c>
      <c r="O43" s="170">
        <v>1</v>
      </c>
      <c r="P43" s="168">
        <f t="shared" si="1"/>
        <v>25</v>
      </c>
      <c r="Q43" s="1"/>
      <c r="R43" s="1"/>
    </row>
    <row r="44" spans="1:18" ht="21" customHeight="1" x14ac:dyDescent="0.35">
      <c r="A44" s="1"/>
      <c r="B44" s="6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 x14ac:dyDescent="0.35">
      <c r="A45" s="1"/>
      <c r="B45" s="6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 x14ac:dyDescent="0.35">
      <c r="A46" s="1"/>
      <c r="B46" s="6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 x14ac:dyDescent="0.35">
      <c r="A47" s="1"/>
      <c r="B47" s="6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 x14ac:dyDescent="0.35">
      <c r="A48" s="1"/>
      <c r="B48" s="6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 x14ac:dyDescent="0.35">
      <c r="A49" s="1"/>
      <c r="B49" s="6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 x14ac:dyDescent="0.35">
      <c r="A50" s="1"/>
      <c r="B50" s="6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 x14ac:dyDescent="0.35">
      <c r="A51" s="1"/>
      <c r="B51" s="6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 x14ac:dyDescent="0.35">
      <c r="A52" s="1"/>
      <c r="B52" s="6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 x14ac:dyDescent="0.35">
      <c r="A53" s="1"/>
      <c r="B53" s="6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 x14ac:dyDescent="0.35">
      <c r="A54" s="1"/>
      <c r="B54" s="6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 x14ac:dyDescent="0.35">
      <c r="A55" s="1"/>
      <c r="B55" s="6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 x14ac:dyDescent="0.35">
      <c r="A56" s="1"/>
      <c r="B56" s="6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 x14ac:dyDescent="0.35">
      <c r="A57" s="1"/>
      <c r="B57" s="6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 x14ac:dyDescent="0.35">
      <c r="A58" s="1"/>
      <c r="B58" s="6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 x14ac:dyDescent="0.35">
      <c r="A59" s="1"/>
      <c r="B59" s="6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 x14ac:dyDescent="0.35">
      <c r="A60" s="1"/>
      <c r="B60" s="6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 x14ac:dyDescent="0.35">
      <c r="A61" s="1"/>
      <c r="B61" s="6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 x14ac:dyDescent="0.35">
      <c r="A62" s="1"/>
      <c r="B62" s="6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 x14ac:dyDescent="0.35">
      <c r="A63" s="1"/>
      <c r="B63" s="6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 x14ac:dyDescent="0.35">
      <c r="A64" s="1"/>
      <c r="B64" s="6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 x14ac:dyDescent="0.35">
      <c r="A65" s="1"/>
      <c r="B65" s="6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 x14ac:dyDescent="0.35">
      <c r="A66" s="1"/>
      <c r="B66" s="6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 x14ac:dyDescent="0.35">
      <c r="A67" s="1"/>
      <c r="B67" s="6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 x14ac:dyDescent="0.35">
      <c r="A68" s="1"/>
      <c r="B68" s="6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 x14ac:dyDescent="0.35">
      <c r="A69" s="1"/>
      <c r="B69" s="6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 x14ac:dyDescent="0.35">
      <c r="A70" s="1"/>
      <c r="B70" s="6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 x14ac:dyDescent="0.35">
      <c r="A71" s="1"/>
      <c r="B71" s="6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 x14ac:dyDescent="0.35">
      <c r="A72" s="1"/>
      <c r="B72" s="6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 x14ac:dyDescent="0.35">
      <c r="A73" s="1"/>
      <c r="B73" s="6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 x14ac:dyDescent="0.35">
      <c r="A74" s="1"/>
      <c r="B74" s="6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1" customHeight="1" x14ac:dyDescent="0.35">
      <c r="A75" s="1"/>
      <c r="B75" s="6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1" customHeight="1" x14ac:dyDescent="0.35">
      <c r="A76" s="1"/>
      <c r="B76" s="6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1" customHeight="1" x14ac:dyDescent="0.35">
      <c r="A77" s="1"/>
      <c r="B77" s="6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1" customHeight="1" x14ac:dyDescent="0.35">
      <c r="A78" s="1"/>
      <c r="B78" s="6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1" customHeight="1" x14ac:dyDescent="0.35">
      <c r="A79" s="1"/>
      <c r="B79" s="6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1" customHeight="1" x14ac:dyDescent="0.35">
      <c r="A80" s="1"/>
      <c r="B80" s="6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" customHeight="1" x14ac:dyDescent="0.35">
      <c r="A81" s="1"/>
      <c r="B81" s="6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" customHeight="1" x14ac:dyDescent="0.35">
      <c r="A82" s="1"/>
      <c r="B82" s="6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" customHeight="1" x14ac:dyDescent="0.35">
      <c r="A83" s="1"/>
      <c r="B83" s="6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 customHeight="1" x14ac:dyDescent="0.35">
      <c r="A84" s="1"/>
      <c r="B84" s="6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customHeight="1" x14ac:dyDescent="0.35">
      <c r="A85" s="1"/>
      <c r="B85" s="6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1" customHeight="1" x14ac:dyDescent="0.35">
      <c r="A86" s="1"/>
      <c r="B86" s="6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1" customHeight="1" x14ac:dyDescent="0.35">
      <c r="A87" s="1"/>
      <c r="B87" s="6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1" customHeight="1" x14ac:dyDescent="0.35">
      <c r="A88" s="1"/>
      <c r="B88" s="6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customHeight="1" x14ac:dyDescent="0.35">
      <c r="A89" s="1"/>
      <c r="B89" s="6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1" customHeight="1" x14ac:dyDescent="0.35">
      <c r="A90" s="1"/>
      <c r="B90" s="6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1" customHeight="1" x14ac:dyDescent="0.35">
      <c r="A91" s="1"/>
      <c r="B91" s="6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1" customHeight="1" x14ac:dyDescent="0.35">
      <c r="A92" s="1"/>
      <c r="B92" s="6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1" customHeight="1" x14ac:dyDescent="0.35">
      <c r="A93" s="1"/>
      <c r="B93" s="6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1" customHeight="1" x14ac:dyDescent="0.35">
      <c r="A94" s="1"/>
      <c r="B94" s="6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1" customHeight="1" x14ac:dyDescent="0.35">
      <c r="A95" s="1"/>
      <c r="B95" s="6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1" customHeight="1" x14ac:dyDescent="0.35">
      <c r="A96" s="1"/>
      <c r="B96" s="6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1" customHeight="1" x14ac:dyDescent="0.35">
      <c r="A97" s="1"/>
      <c r="B97" s="6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1" customHeight="1" x14ac:dyDescent="0.35">
      <c r="A98" s="1"/>
      <c r="B98" s="6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1" customHeight="1" x14ac:dyDescent="0.35">
      <c r="A99" s="1"/>
      <c r="B99" s="6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1" customHeight="1" x14ac:dyDescent="0.35">
      <c r="A100" s="1"/>
      <c r="B100" s="6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1" customHeight="1" x14ac:dyDescent="0.35">
      <c r="A101" s="1"/>
      <c r="B101" s="6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1" customHeight="1" x14ac:dyDescent="0.35">
      <c r="A102" s="1"/>
      <c r="B102" s="6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1" customHeight="1" x14ac:dyDescent="0.35">
      <c r="A103" s="1"/>
      <c r="B103" s="6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1" customHeight="1" x14ac:dyDescent="0.35">
      <c r="A104" s="1"/>
      <c r="B104" s="6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1" customHeight="1" x14ac:dyDescent="0.35">
      <c r="A105" s="1"/>
      <c r="B105" s="6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" customHeight="1" x14ac:dyDescent="0.35">
      <c r="A106" s="1"/>
      <c r="B106" s="6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" customHeight="1" x14ac:dyDescent="0.35">
      <c r="A107" s="1"/>
      <c r="B107" s="6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" customHeight="1" x14ac:dyDescent="0.35">
      <c r="A108" s="1"/>
      <c r="B108" s="6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" customHeight="1" x14ac:dyDescent="0.35">
      <c r="A109" s="1"/>
      <c r="B109" s="6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1" customHeight="1" x14ac:dyDescent="0.35">
      <c r="A110" s="1"/>
      <c r="B110" s="6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customHeight="1" x14ac:dyDescent="0.35">
      <c r="A111" s="1"/>
      <c r="B111" s="6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1" customHeight="1" x14ac:dyDescent="0.35">
      <c r="A112" s="1"/>
      <c r="B112" s="6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1" customHeight="1" x14ac:dyDescent="0.35">
      <c r="A113" s="1"/>
      <c r="B113" s="6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1" customHeight="1" x14ac:dyDescent="0.35">
      <c r="A114" s="1"/>
      <c r="B114" s="6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1" customHeight="1" x14ac:dyDescent="0.35">
      <c r="A115" s="1"/>
      <c r="B115" s="6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21" customHeight="1" x14ac:dyDescent="0.35">
      <c r="A116" s="1"/>
      <c r="B116" s="6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1" customHeight="1" x14ac:dyDescent="0.35">
      <c r="A117" s="1"/>
      <c r="B117" s="6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1" customHeight="1" x14ac:dyDescent="0.35">
      <c r="A118" s="1"/>
      <c r="B118" s="6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1" customHeight="1" x14ac:dyDescent="0.35">
      <c r="A119" s="1"/>
      <c r="B119" s="6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1" customHeight="1" x14ac:dyDescent="0.35">
      <c r="A120" s="1"/>
      <c r="B120" s="6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1" customHeight="1" x14ac:dyDescent="0.35">
      <c r="A121" s="1"/>
      <c r="B121" s="6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1" customHeight="1" x14ac:dyDescent="0.35">
      <c r="A122" s="1"/>
      <c r="B122" s="6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1" customHeight="1" x14ac:dyDescent="0.35">
      <c r="A123" s="1"/>
      <c r="B123" s="6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21" customHeight="1" x14ac:dyDescent="0.35">
      <c r="A124" s="1"/>
      <c r="B124" s="6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1" customHeight="1" x14ac:dyDescent="0.35">
      <c r="A125" s="1"/>
      <c r="B125" s="6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1" customHeight="1" x14ac:dyDescent="0.35">
      <c r="A126" s="1"/>
      <c r="B126" s="6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1" customHeight="1" x14ac:dyDescent="0.35">
      <c r="A127" s="1"/>
      <c r="B127" s="6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1" customHeight="1" x14ac:dyDescent="0.35">
      <c r="A128" s="1"/>
      <c r="B128" s="6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1" customHeight="1" x14ac:dyDescent="0.35">
      <c r="A129" s="1"/>
      <c r="B129" s="6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1" customHeight="1" x14ac:dyDescent="0.35">
      <c r="A130" s="1"/>
      <c r="B130" s="6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1" customHeight="1" x14ac:dyDescent="0.35">
      <c r="A131" s="1"/>
      <c r="B131" s="6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1" customHeight="1" x14ac:dyDescent="0.35">
      <c r="A132" s="1"/>
      <c r="B132" s="6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1" customHeight="1" x14ac:dyDescent="0.35">
      <c r="A133" s="1"/>
      <c r="B133" s="6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1" customHeight="1" x14ac:dyDescent="0.35">
      <c r="A134" s="1"/>
      <c r="B134" s="6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21" customHeight="1" x14ac:dyDescent="0.35">
      <c r="A135" s="1"/>
      <c r="B135" s="6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21" customHeight="1" x14ac:dyDescent="0.35">
      <c r="A136" s="1"/>
      <c r="B136" s="6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1" customHeight="1" x14ac:dyDescent="0.35">
      <c r="A137" s="1"/>
      <c r="B137" s="6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1" customHeight="1" x14ac:dyDescent="0.35">
      <c r="A138" s="1"/>
      <c r="B138" s="6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1" customHeight="1" x14ac:dyDescent="0.35">
      <c r="A139" s="1"/>
      <c r="B139" s="6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1" customHeight="1" x14ac:dyDescent="0.35">
      <c r="A140" s="1"/>
      <c r="B140" s="6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1" customHeight="1" x14ac:dyDescent="0.35">
      <c r="A141" s="1"/>
      <c r="B141" s="6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1" customHeight="1" x14ac:dyDescent="0.35">
      <c r="A142" s="1"/>
      <c r="B142" s="6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21" customHeight="1" x14ac:dyDescent="0.35">
      <c r="A143" s="1"/>
      <c r="B143" s="6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1" customHeight="1" x14ac:dyDescent="0.35">
      <c r="A144" s="1"/>
      <c r="B144" s="6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1" customHeight="1" x14ac:dyDescent="0.35">
      <c r="A145" s="1"/>
      <c r="B145" s="6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1" customHeight="1" x14ac:dyDescent="0.35">
      <c r="A146" s="1"/>
      <c r="B146" s="6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1" customHeight="1" x14ac:dyDescent="0.35">
      <c r="A147" s="1"/>
      <c r="B147" s="6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21" customHeight="1" x14ac:dyDescent="0.35">
      <c r="A148" s="1"/>
      <c r="B148" s="6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21" customHeight="1" x14ac:dyDescent="0.35">
      <c r="A149" s="1"/>
      <c r="B149" s="6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1" customHeight="1" x14ac:dyDescent="0.35">
      <c r="A150" s="1"/>
      <c r="B150" s="6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1" customHeight="1" x14ac:dyDescent="0.35">
      <c r="A151" s="1"/>
      <c r="B151" s="6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1" customHeight="1" x14ac:dyDescent="0.35">
      <c r="A152" s="1"/>
      <c r="B152" s="6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1" customHeight="1" x14ac:dyDescent="0.35">
      <c r="A153" s="1"/>
      <c r="B153" s="6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21" customHeight="1" x14ac:dyDescent="0.35">
      <c r="A154" s="1"/>
      <c r="B154" s="6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1" customHeight="1" x14ac:dyDescent="0.35">
      <c r="A155" s="1"/>
      <c r="B155" s="6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1" customHeight="1" x14ac:dyDescent="0.35">
      <c r="A156" s="1"/>
      <c r="B156" s="6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1" customHeight="1" x14ac:dyDescent="0.35">
      <c r="A157" s="1"/>
      <c r="B157" s="6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1" customHeight="1" x14ac:dyDescent="0.35">
      <c r="A158" s="1"/>
      <c r="B158" s="6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1" customHeight="1" x14ac:dyDescent="0.35">
      <c r="A159" s="1"/>
      <c r="B159" s="6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1" customHeight="1" x14ac:dyDescent="0.35">
      <c r="A160" s="1"/>
      <c r="B160" s="6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1" customHeight="1" x14ac:dyDescent="0.35">
      <c r="A161" s="1"/>
      <c r="B161" s="6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1" customHeight="1" x14ac:dyDescent="0.35">
      <c r="A162" s="1"/>
      <c r="B162" s="6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1" customHeight="1" x14ac:dyDescent="0.35">
      <c r="A163" s="1"/>
      <c r="B163" s="6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1" customHeight="1" x14ac:dyDescent="0.35">
      <c r="A164" s="1"/>
      <c r="B164" s="6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1" customHeight="1" x14ac:dyDescent="0.35">
      <c r="A165" s="1"/>
      <c r="B165" s="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1" customHeight="1" x14ac:dyDescent="0.35">
      <c r="A166" s="1"/>
      <c r="B166" s="6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1" customHeight="1" x14ac:dyDescent="0.35">
      <c r="A167" s="1"/>
      <c r="B167" s="6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1" customHeight="1" x14ac:dyDescent="0.35">
      <c r="A168" s="1"/>
      <c r="B168" s="6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1" customHeight="1" x14ac:dyDescent="0.35">
      <c r="A169" s="1"/>
      <c r="B169" s="6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21" customHeight="1" x14ac:dyDescent="0.35">
      <c r="A170" s="1"/>
      <c r="B170" s="6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1" customHeight="1" x14ac:dyDescent="0.35">
      <c r="A171" s="1"/>
      <c r="B171" s="6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21" customHeight="1" x14ac:dyDescent="0.35">
      <c r="A172" s="1"/>
      <c r="B172" s="6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21" customHeight="1" x14ac:dyDescent="0.35">
      <c r="A173" s="1"/>
      <c r="B173" s="6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21" customHeight="1" x14ac:dyDescent="0.35">
      <c r="A174" s="1"/>
      <c r="B174" s="6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21" customHeight="1" x14ac:dyDescent="0.35">
      <c r="A175" s="1"/>
      <c r="B175" s="6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1" customHeight="1" x14ac:dyDescent="0.35">
      <c r="A176" s="1"/>
      <c r="B176" s="6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1" customHeight="1" x14ac:dyDescent="0.35">
      <c r="A177" s="1"/>
      <c r="B177" s="6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1" customHeight="1" x14ac:dyDescent="0.35">
      <c r="A178" s="1"/>
      <c r="B178" s="6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1" customHeight="1" x14ac:dyDescent="0.35">
      <c r="A179" s="1"/>
      <c r="B179" s="6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1" customHeight="1" x14ac:dyDescent="0.35">
      <c r="A180" s="1"/>
      <c r="B180" s="6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1" customHeight="1" x14ac:dyDescent="0.35">
      <c r="A181" s="1"/>
      <c r="B181" s="6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1" customHeight="1" x14ac:dyDescent="0.35">
      <c r="A182" s="1"/>
      <c r="B182" s="6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1" customHeight="1" x14ac:dyDescent="0.35">
      <c r="A183" s="1"/>
      <c r="B183" s="6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1" customHeight="1" x14ac:dyDescent="0.35">
      <c r="A184" s="1"/>
      <c r="B184" s="6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1" customHeight="1" x14ac:dyDescent="0.35">
      <c r="A185" s="1"/>
      <c r="B185" s="6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21" customHeight="1" x14ac:dyDescent="0.35">
      <c r="A186" s="1"/>
      <c r="B186" s="6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21" customHeight="1" x14ac:dyDescent="0.35">
      <c r="A187" s="1"/>
      <c r="B187" s="6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21" customHeight="1" x14ac:dyDescent="0.35">
      <c r="A188" s="1"/>
      <c r="B188" s="6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1" customHeight="1" x14ac:dyDescent="0.35">
      <c r="A189" s="1"/>
      <c r="B189" s="6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1" customHeight="1" x14ac:dyDescent="0.35">
      <c r="A190" s="1"/>
      <c r="B190" s="6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1" customHeight="1" x14ac:dyDescent="0.35">
      <c r="A191" s="1"/>
      <c r="B191" s="6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21" customHeight="1" x14ac:dyDescent="0.35">
      <c r="A192" s="1"/>
      <c r="B192" s="6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21" customHeight="1" x14ac:dyDescent="0.35">
      <c r="A193" s="1"/>
      <c r="B193" s="6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21" customHeight="1" x14ac:dyDescent="0.35">
      <c r="A194" s="1"/>
      <c r="B194" s="6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21" customHeight="1" x14ac:dyDescent="0.35">
      <c r="A195" s="1"/>
      <c r="B195" s="6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1" customHeight="1" x14ac:dyDescent="0.35">
      <c r="A196" s="1"/>
      <c r="B196" s="6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1" customHeight="1" x14ac:dyDescent="0.35">
      <c r="A197" s="1"/>
      <c r="B197" s="6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1" customHeight="1" x14ac:dyDescent="0.35">
      <c r="A198" s="1"/>
      <c r="B198" s="6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1" customHeight="1" x14ac:dyDescent="0.35">
      <c r="A199" s="1"/>
      <c r="B199" s="6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1" customHeight="1" x14ac:dyDescent="0.35">
      <c r="A200" s="1"/>
      <c r="B200" s="6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1" customHeight="1" x14ac:dyDescent="0.35">
      <c r="A201" s="1"/>
      <c r="B201" s="6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21" customHeight="1" x14ac:dyDescent="0.35">
      <c r="A202" s="1"/>
      <c r="B202" s="6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21" customHeight="1" x14ac:dyDescent="0.35">
      <c r="A203" s="1"/>
      <c r="B203" s="6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21" customHeight="1" x14ac:dyDescent="0.35">
      <c r="A204" s="1"/>
      <c r="B204" s="6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21" customHeight="1" x14ac:dyDescent="0.35">
      <c r="A205" s="1"/>
      <c r="B205" s="6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21" customHeight="1" x14ac:dyDescent="0.35">
      <c r="A206" s="1"/>
      <c r="B206" s="6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1" customHeight="1" x14ac:dyDescent="0.35">
      <c r="A207" s="1"/>
      <c r="B207" s="6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1" customHeight="1" x14ac:dyDescent="0.35">
      <c r="A208" s="1"/>
      <c r="B208" s="6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1" customHeight="1" x14ac:dyDescent="0.35">
      <c r="A209" s="1"/>
      <c r="B209" s="6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1" customHeight="1" x14ac:dyDescent="0.35">
      <c r="A210" s="1"/>
      <c r="B210" s="6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21" customHeight="1" x14ac:dyDescent="0.35">
      <c r="A211" s="1"/>
      <c r="B211" s="6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21" customHeight="1" x14ac:dyDescent="0.35">
      <c r="A212" s="1"/>
      <c r="B212" s="6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21" customHeight="1" x14ac:dyDescent="0.35">
      <c r="A213" s="1"/>
      <c r="B213" s="6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21" customHeight="1" x14ac:dyDescent="0.35">
      <c r="A214" s="1"/>
      <c r="B214" s="6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21" customHeight="1" x14ac:dyDescent="0.35">
      <c r="A215" s="1"/>
      <c r="B215" s="6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21" customHeight="1" x14ac:dyDescent="0.35">
      <c r="A216" s="1"/>
      <c r="B216" s="6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21" customHeight="1" x14ac:dyDescent="0.35">
      <c r="A217" s="1"/>
      <c r="B217" s="6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21" customHeight="1" x14ac:dyDescent="0.35">
      <c r="A218" s="1"/>
      <c r="B218" s="6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21" customHeight="1" x14ac:dyDescent="0.35">
      <c r="A219" s="1"/>
      <c r="B219" s="6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21" customHeight="1" x14ac:dyDescent="0.35">
      <c r="A220" s="1"/>
      <c r="B220" s="6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21" customHeight="1" x14ac:dyDescent="0.35">
      <c r="A221" s="1"/>
      <c r="B221" s="6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21" customHeight="1" x14ac:dyDescent="0.35">
      <c r="A222" s="1"/>
      <c r="B222" s="6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21" customHeight="1" x14ac:dyDescent="0.35">
      <c r="A223" s="1"/>
      <c r="B223" s="6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21" customHeight="1" x14ac:dyDescent="0.35">
      <c r="A224" s="1"/>
      <c r="B224" s="6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21" customHeight="1" x14ac:dyDescent="0.35">
      <c r="A225" s="1"/>
      <c r="B225" s="6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21" customHeight="1" x14ac:dyDescent="0.35">
      <c r="A226" s="1"/>
      <c r="B226" s="6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21" customHeight="1" x14ac:dyDescent="0.35">
      <c r="A227" s="1"/>
      <c r="B227" s="6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21" customHeight="1" x14ac:dyDescent="0.35">
      <c r="A228" s="1"/>
      <c r="B228" s="6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21" customHeight="1" x14ac:dyDescent="0.35">
      <c r="A229" s="1"/>
      <c r="B229" s="6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21" customHeight="1" x14ac:dyDescent="0.35">
      <c r="A230" s="1"/>
      <c r="B230" s="6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21" customHeight="1" x14ac:dyDescent="0.35">
      <c r="A231" s="1"/>
      <c r="B231" s="6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21" customHeight="1" x14ac:dyDescent="0.35">
      <c r="A232" s="1"/>
      <c r="B232" s="6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21" customHeight="1" x14ac:dyDescent="0.35">
      <c r="A233" s="1"/>
      <c r="B233" s="6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21" customHeight="1" x14ac:dyDescent="0.35">
      <c r="A234" s="1"/>
      <c r="B234" s="6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21" customHeight="1" x14ac:dyDescent="0.35">
      <c r="A235" s="1"/>
      <c r="B235" s="6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21" customHeight="1" x14ac:dyDescent="0.35">
      <c r="A236" s="1"/>
      <c r="B236" s="6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21" customHeight="1" x14ac:dyDescent="0.35">
      <c r="A237" s="1"/>
      <c r="B237" s="6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21" customHeight="1" x14ac:dyDescent="0.35">
      <c r="A238" s="1"/>
      <c r="B238" s="6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21" customHeight="1" x14ac:dyDescent="0.35">
      <c r="A239" s="1"/>
      <c r="B239" s="6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21" customHeight="1" x14ac:dyDescent="0.35">
      <c r="A240" s="1"/>
      <c r="B240" s="6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21" customHeight="1" x14ac:dyDescent="0.35">
      <c r="A241" s="1"/>
      <c r="B241" s="6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21" customHeight="1" x14ac:dyDescent="0.35">
      <c r="A242" s="1"/>
      <c r="B242" s="6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21" customHeight="1" x14ac:dyDescent="0.35">
      <c r="A243" s="1"/>
      <c r="B243" s="6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21" customHeight="1" x14ac:dyDescent="0.35">
      <c r="A244" s="1"/>
      <c r="B244" s="6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21" customHeight="1" x14ac:dyDescent="0.35">
      <c r="A245" s="1"/>
      <c r="B245" s="6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21" customHeight="1" x14ac:dyDescent="0.35">
      <c r="A246" s="1"/>
      <c r="B246" s="6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21" customHeight="1" x14ac:dyDescent="0.35">
      <c r="A247" s="1"/>
      <c r="B247" s="6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21" customHeight="1" x14ac:dyDescent="0.35">
      <c r="A248" s="1"/>
      <c r="B248" s="6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21" customHeight="1" x14ac:dyDescent="0.35">
      <c r="A249" s="1"/>
      <c r="B249" s="6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21" customHeight="1" x14ac:dyDescent="0.35">
      <c r="A250" s="1"/>
      <c r="B250" s="6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21" customHeight="1" x14ac:dyDescent="0.35">
      <c r="A251" s="1"/>
      <c r="B251" s="6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21" customHeight="1" x14ac:dyDescent="0.35">
      <c r="A252" s="1"/>
      <c r="B252" s="6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21" customHeight="1" x14ac:dyDescent="0.35">
      <c r="A253" s="1"/>
      <c r="B253" s="6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21" customHeight="1" x14ac:dyDescent="0.35">
      <c r="A254" s="1"/>
      <c r="B254" s="6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21" customHeight="1" x14ac:dyDescent="0.35">
      <c r="A255" s="1"/>
      <c r="B255" s="6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21" customHeight="1" x14ac:dyDescent="0.35">
      <c r="A256" s="1"/>
      <c r="B256" s="6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21" customHeight="1" x14ac:dyDescent="0.35">
      <c r="A257" s="1"/>
      <c r="B257" s="6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21" customHeight="1" x14ac:dyDescent="0.35">
      <c r="A258" s="1"/>
      <c r="B258" s="6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21" customHeight="1" x14ac:dyDescent="0.35">
      <c r="A259" s="1"/>
      <c r="B259" s="6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21" customHeight="1" x14ac:dyDescent="0.35">
      <c r="A260" s="1"/>
      <c r="B260" s="6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21" customHeight="1" x14ac:dyDescent="0.35">
      <c r="A261" s="1"/>
      <c r="B261" s="6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21" customHeight="1" x14ac:dyDescent="0.35">
      <c r="A262" s="1"/>
      <c r="B262" s="6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21" customHeight="1" x14ac:dyDescent="0.35">
      <c r="A263" s="1"/>
      <c r="B263" s="6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21" customHeight="1" x14ac:dyDescent="0.35">
      <c r="A264" s="1"/>
      <c r="B264" s="6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21" customHeight="1" x14ac:dyDescent="0.35">
      <c r="A265" s="1"/>
      <c r="B265" s="6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21" customHeight="1" x14ac:dyDescent="0.35">
      <c r="A266" s="1"/>
      <c r="B266" s="6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21" customHeight="1" x14ac:dyDescent="0.35">
      <c r="A267" s="1"/>
      <c r="B267" s="6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21" customHeight="1" x14ac:dyDescent="0.35">
      <c r="A268" s="1"/>
      <c r="B268" s="6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21" customHeight="1" x14ac:dyDescent="0.35">
      <c r="A269" s="1"/>
      <c r="B269" s="6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21" customHeight="1" x14ac:dyDescent="0.35">
      <c r="A270" s="1"/>
      <c r="B270" s="6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21" customHeight="1" x14ac:dyDescent="0.35">
      <c r="A271" s="1"/>
      <c r="B271" s="6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21" customHeight="1" x14ac:dyDescent="0.35">
      <c r="A272" s="1"/>
      <c r="B272" s="6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21" customHeight="1" x14ac:dyDescent="0.35">
      <c r="A273" s="1"/>
      <c r="B273" s="6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21" customHeight="1" x14ac:dyDescent="0.35">
      <c r="A274" s="1"/>
      <c r="B274" s="6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21" customHeight="1" x14ac:dyDescent="0.35">
      <c r="A275" s="1"/>
      <c r="B275" s="6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21" customHeight="1" x14ac:dyDescent="0.35">
      <c r="A276" s="1"/>
      <c r="B276" s="6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21" customHeight="1" x14ac:dyDescent="0.35">
      <c r="A277" s="1"/>
      <c r="B277" s="6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21" customHeight="1" x14ac:dyDescent="0.35">
      <c r="A278" s="1"/>
      <c r="B278" s="6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21" customHeight="1" x14ac:dyDescent="0.35">
      <c r="A279" s="1"/>
      <c r="B279" s="6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21" customHeight="1" x14ac:dyDescent="0.35">
      <c r="A280" s="1"/>
      <c r="B280" s="6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21" customHeight="1" x14ac:dyDescent="0.35">
      <c r="A281" s="1"/>
      <c r="B281" s="6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21" customHeight="1" x14ac:dyDescent="0.35">
      <c r="A282" s="1"/>
      <c r="B282" s="6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21" customHeight="1" x14ac:dyDescent="0.35">
      <c r="A283" s="1"/>
      <c r="B283" s="6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21" customHeight="1" x14ac:dyDescent="0.35">
      <c r="A284" s="1"/>
      <c r="B284" s="6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21" customHeight="1" x14ac:dyDescent="0.35">
      <c r="A285" s="1"/>
      <c r="B285" s="6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21" customHeight="1" x14ac:dyDescent="0.35">
      <c r="A286" s="1"/>
      <c r="B286" s="6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21" customHeight="1" x14ac:dyDescent="0.35">
      <c r="A287" s="1"/>
      <c r="B287" s="6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21" customHeight="1" x14ac:dyDescent="0.35">
      <c r="A288" s="1"/>
      <c r="B288" s="6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21" customHeight="1" x14ac:dyDescent="0.35">
      <c r="A289" s="1"/>
      <c r="B289" s="6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21" customHeight="1" x14ac:dyDescent="0.35">
      <c r="A290" s="1"/>
      <c r="B290" s="6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21" customHeight="1" x14ac:dyDescent="0.35">
      <c r="A291" s="1"/>
      <c r="B291" s="6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21" customHeight="1" x14ac:dyDescent="0.35">
      <c r="A292" s="1"/>
      <c r="B292" s="6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21" customHeight="1" x14ac:dyDescent="0.35">
      <c r="A293" s="1"/>
      <c r="B293" s="6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21" customHeight="1" x14ac:dyDescent="0.35">
      <c r="A294" s="1"/>
      <c r="B294" s="6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21" customHeight="1" x14ac:dyDescent="0.35">
      <c r="A295" s="1"/>
      <c r="B295" s="6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21" customHeight="1" x14ac:dyDescent="0.35">
      <c r="A296" s="1"/>
      <c r="B296" s="6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21" customHeight="1" x14ac:dyDescent="0.35">
      <c r="A297" s="1"/>
      <c r="B297" s="6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21" customHeight="1" x14ac:dyDescent="0.35">
      <c r="A298" s="1"/>
      <c r="B298" s="6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21" customHeight="1" x14ac:dyDescent="0.35">
      <c r="A299" s="1"/>
      <c r="B299" s="6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21" customHeight="1" x14ac:dyDescent="0.35">
      <c r="A300" s="1"/>
      <c r="B300" s="6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21" customHeight="1" x14ac:dyDescent="0.35">
      <c r="A301" s="1"/>
      <c r="B301" s="6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21" customHeight="1" x14ac:dyDescent="0.35">
      <c r="A302" s="1"/>
      <c r="B302" s="6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21" customHeight="1" x14ac:dyDescent="0.35">
      <c r="A303" s="1"/>
      <c r="B303" s="6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21" customHeight="1" x14ac:dyDescent="0.35">
      <c r="A304" s="1"/>
      <c r="B304" s="6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21" customHeight="1" x14ac:dyDescent="0.35">
      <c r="A305" s="1"/>
      <c r="B305" s="6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21" customHeight="1" x14ac:dyDescent="0.35">
      <c r="A306" s="1"/>
      <c r="B306" s="6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21" customHeight="1" x14ac:dyDescent="0.35">
      <c r="A307" s="1"/>
      <c r="B307" s="6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21" customHeight="1" x14ac:dyDescent="0.35">
      <c r="A308" s="1"/>
      <c r="B308" s="6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21" customHeight="1" x14ac:dyDescent="0.35">
      <c r="A309" s="1"/>
      <c r="B309" s="6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21" customHeight="1" x14ac:dyDescent="0.35">
      <c r="A310" s="1"/>
      <c r="B310" s="6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21" customHeight="1" x14ac:dyDescent="0.35">
      <c r="A311" s="1"/>
      <c r="B311" s="6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21" customHeight="1" x14ac:dyDescent="0.35">
      <c r="A312" s="1"/>
      <c r="B312" s="6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21" customHeight="1" x14ac:dyDescent="0.35">
      <c r="A313" s="1"/>
      <c r="B313" s="6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21" customHeight="1" x14ac:dyDescent="0.35">
      <c r="A314" s="1"/>
      <c r="B314" s="6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21" customHeight="1" x14ac:dyDescent="0.35">
      <c r="A315" s="1"/>
      <c r="B315" s="6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21" customHeight="1" x14ac:dyDescent="0.35">
      <c r="A316" s="1"/>
      <c r="B316" s="6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21" customHeight="1" x14ac:dyDescent="0.35">
      <c r="A317" s="1"/>
      <c r="B317" s="6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21" customHeight="1" x14ac:dyDescent="0.35">
      <c r="A318" s="1"/>
      <c r="B318" s="6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21" customHeight="1" x14ac:dyDescent="0.35">
      <c r="A319" s="1"/>
      <c r="B319" s="6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21" customHeight="1" x14ac:dyDescent="0.35">
      <c r="A320" s="1"/>
      <c r="B320" s="6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21" customHeight="1" x14ac:dyDescent="0.35">
      <c r="A321" s="1"/>
      <c r="B321" s="6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21" customHeight="1" x14ac:dyDescent="0.35">
      <c r="A322" s="1"/>
      <c r="B322" s="6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21" customHeight="1" x14ac:dyDescent="0.35">
      <c r="A323" s="1"/>
      <c r="B323" s="6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21" customHeight="1" x14ac:dyDescent="0.35">
      <c r="A324" s="1"/>
      <c r="B324" s="6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21" customHeight="1" x14ac:dyDescent="0.35">
      <c r="A325" s="1"/>
      <c r="B325" s="6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21" customHeight="1" x14ac:dyDescent="0.35">
      <c r="A326" s="1"/>
      <c r="B326" s="6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21" customHeight="1" x14ac:dyDescent="0.35">
      <c r="A327" s="1"/>
      <c r="B327" s="6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21" customHeight="1" x14ac:dyDescent="0.35">
      <c r="A328" s="1"/>
      <c r="B328" s="6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21" customHeight="1" x14ac:dyDescent="0.35">
      <c r="A329" s="1"/>
      <c r="B329" s="6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21" customHeight="1" x14ac:dyDescent="0.35">
      <c r="A330" s="1"/>
      <c r="B330" s="6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21" customHeight="1" x14ac:dyDescent="0.35">
      <c r="A331" s="1"/>
      <c r="B331" s="6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21" customHeight="1" x14ac:dyDescent="0.35">
      <c r="A332" s="1"/>
      <c r="B332" s="6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21" customHeight="1" x14ac:dyDescent="0.35">
      <c r="A333" s="1"/>
      <c r="B333" s="6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21" customHeight="1" x14ac:dyDescent="0.35">
      <c r="A334" s="1"/>
      <c r="B334" s="6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21" customHeight="1" x14ac:dyDescent="0.35">
      <c r="A335" s="1"/>
      <c r="B335" s="6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21" customHeight="1" x14ac:dyDescent="0.35">
      <c r="A336" s="1"/>
      <c r="B336" s="6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21" customHeight="1" x14ac:dyDescent="0.35">
      <c r="A337" s="1"/>
      <c r="B337" s="6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21" customHeight="1" x14ac:dyDescent="0.35">
      <c r="A338" s="1"/>
      <c r="B338" s="6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21" customHeight="1" x14ac:dyDescent="0.35">
      <c r="A339" s="1"/>
      <c r="B339" s="6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21" customHeight="1" x14ac:dyDescent="0.35">
      <c r="A340" s="1"/>
      <c r="B340" s="6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21" customHeight="1" x14ac:dyDescent="0.35">
      <c r="A341" s="1"/>
      <c r="B341" s="6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21" customHeight="1" x14ac:dyDescent="0.35">
      <c r="A342" s="1"/>
      <c r="B342" s="6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21" customHeight="1" x14ac:dyDescent="0.35">
      <c r="A343" s="1"/>
      <c r="B343" s="6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21" customHeight="1" x14ac:dyDescent="0.35">
      <c r="A344" s="1"/>
      <c r="B344" s="6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21" customHeight="1" x14ac:dyDescent="0.35">
      <c r="A345" s="1"/>
      <c r="B345" s="6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21" customHeight="1" x14ac:dyDescent="0.35">
      <c r="A346" s="1"/>
      <c r="B346" s="6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21" customHeight="1" x14ac:dyDescent="0.35">
      <c r="A347" s="1"/>
      <c r="B347" s="6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21" customHeight="1" x14ac:dyDescent="0.35">
      <c r="A348" s="1"/>
      <c r="B348" s="6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21" customHeight="1" x14ac:dyDescent="0.35">
      <c r="A349" s="1"/>
      <c r="B349" s="6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21" customHeight="1" x14ac:dyDescent="0.35">
      <c r="A350" s="1"/>
      <c r="B350" s="6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21" customHeight="1" x14ac:dyDescent="0.35">
      <c r="A351" s="1"/>
      <c r="B351" s="6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21" customHeight="1" x14ac:dyDescent="0.35">
      <c r="A352" s="1"/>
      <c r="B352" s="6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21" customHeight="1" x14ac:dyDescent="0.35">
      <c r="A353" s="1"/>
      <c r="B353" s="6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21" customHeight="1" x14ac:dyDescent="0.35">
      <c r="A354" s="1"/>
      <c r="B354" s="6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21" customHeight="1" x14ac:dyDescent="0.35">
      <c r="A355" s="1"/>
      <c r="B355" s="6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21" customHeight="1" x14ac:dyDescent="0.35">
      <c r="A356" s="1"/>
      <c r="B356" s="6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21" customHeight="1" x14ac:dyDescent="0.35">
      <c r="A357" s="1"/>
      <c r="B357" s="6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21" customHeight="1" x14ac:dyDescent="0.35">
      <c r="A358" s="1"/>
      <c r="B358" s="6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21" customHeight="1" x14ac:dyDescent="0.35">
      <c r="A359" s="1"/>
      <c r="B359" s="6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21" customHeight="1" x14ac:dyDescent="0.35">
      <c r="A360" s="1"/>
      <c r="B360" s="6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21" customHeight="1" x14ac:dyDescent="0.35">
      <c r="A361" s="1"/>
      <c r="B361" s="6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21" customHeight="1" x14ac:dyDescent="0.35">
      <c r="A362" s="1"/>
      <c r="B362" s="6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21" customHeight="1" x14ac:dyDescent="0.35">
      <c r="A363" s="1"/>
      <c r="B363" s="6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21" customHeight="1" x14ac:dyDescent="0.35">
      <c r="A364" s="1"/>
      <c r="B364" s="6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21" customHeight="1" x14ac:dyDescent="0.35">
      <c r="A365" s="1"/>
      <c r="B365" s="6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21" customHeight="1" x14ac:dyDescent="0.35">
      <c r="A366" s="1"/>
      <c r="B366" s="6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21" customHeight="1" x14ac:dyDescent="0.35">
      <c r="A367" s="1"/>
      <c r="B367" s="6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21" customHeight="1" x14ac:dyDescent="0.35">
      <c r="A368" s="1"/>
      <c r="B368" s="6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21" customHeight="1" x14ac:dyDescent="0.35">
      <c r="A369" s="1"/>
      <c r="B369" s="6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21" customHeight="1" x14ac:dyDescent="0.35">
      <c r="A370" s="1"/>
      <c r="B370" s="6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21" customHeight="1" x14ac:dyDescent="0.35">
      <c r="A371" s="1"/>
      <c r="B371" s="6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21" customHeight="1" x14ac:dyDescent="0.35">
      <c r="A372" s="1"/>
      <c r="B372" s="6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21" customHeight="1" x14ac:dyDescent="0.35">
      <c r="A373" s="1"/>
      <c r="B373" s="6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21" customHeight="1" x14ac:dyDescent="0.35">
      <c r="A374" s="1"/>
      <c r="B374" s="6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21" customHeight="1" x14ac:dyDescent="0.35">
      <c r="A375" s="1"/>
      <c r="B375" s="6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21" customHeight="1" x14ac:dyDescent="0.35">
      <c r="A376" s="1"/>
      <c r="B376" s="6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21" customHeight="1" x14ac:dyDescent="0.35">
      <c r="A377" s="1"/>
      <c r="B377" s="6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21" customHeight="1" x14ac:dyDescent="0.35">
      <c r="A378" s="1"/>
      <c r="B378" s="6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21" customHeight="1" x14ac:dyDescent="0.35">
      <c r="A379" s="1"/>
      <c r="B379" s="6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21" customHeight="1" x14ac:dyDescent="0.35">
      <c r="A380" s="1"/>
      <c r="B380" s="6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21" customHeight="1" x14ac:dyDescent="0.35">
      <c r="A381" s="1"/>
      <c r="B381" s="6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21" customHeight="1" x14ac:dyDescent="0.35">
      <c r="A382" s="1"/>
      <c r="B382" s="6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21" customHeight="1" x14ac:dyDescent="0.35">
      <c r="A383" s="1"/>
      <c r="B383" s="6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21" customHeight="1" x14ac:dyDescent="0.35">
      <c r="A384" s="1"/>
      <c r="B384" s="6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21" customHeight="1" x14ac:dyDescent="0.35">
      <c r="A385" s="1"/>
      <c r="B385" s="6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21" customHeight="1" x14ac:dyDescent="0.35">
      <c r="A386" s="1"/>
      <c r="B386" s="6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21" customHeight="1" x14ac:dyDescent="0.35">
      <c r="A387" s="1"/>
      <c r="B387" s="6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21" customHeight="1" x14ac:dyDescent="0.35">
      <c r="A388" s="1"/>
      <c r="B388" s="6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21" customHeight="1" x14ac:dyDescent="0.35">
      <c r="A389" s="1"/>
      <c r="B389" s="6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21" customHeight="1" x14ac:dyDescent="0.35">
      <c r="A390" s="1"/>
      <c r="B390" s="6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21" customHeight="1" x14ac:dyDescent="0.35">
      <c r="A391" s="1"/>
      <c r="B391" s="6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21" customHeight="1" x14ac:dyDescent="0.35">
      <c r="A392" s="1"/>
      <c r="B392" s="6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21" customHeight="1" x14ac:dyDescent="0.35">
      <c r="A393" s="1"/>
      <c r="B393" s="6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21" customHeight="1" x14ac:dyDescent="0.35">
      <c r="A394" s="1"/>
      <c r="B394" s="6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21" customHeight="1" x14ac:dyDescent="0.35">
      <c r="A395" s="1"/>
      <c r="B395" s="6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21" customHeight="1" x14ac:dyDescent="0.35">
      <c r="A396" s="1"/>
      <c r="B396" s="6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21" customHeight="1" x14ac:dyDescent="0.35">
      <c r="A397" s="1"/>
      <c r="B397" s="6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21" customHeight="1" x14ac:dyDescent="0.35">
      <c r="A398" s="1"/>
      <c r="B398" s="6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21" customHeight="1" x14ac:dyDescent="0.35">
      <c r="A399" s="1"/>
      <c r="B399" s="6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21" customHeight="1" x14ac:dyDescent="0.35">
      <c r="A400" s="1"/>
      <c r="B400" s="6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21" customHeight="1" x14ac:dyDescent="0.35">
      <c r="A401" s="1"/>
      <c r="B401" s="6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21" customHeight="1" x14ac:dyDescent="0.35">
      <c r="A402" s="1"/>
      <c r="B402" s="6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21" customHeight="1" x14ac:dyDescent="0.35">
      <c r="A403" s="1"/>
      <c r="B403" s="6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21" customHeight="1" x14ac:dyDescent="0.35">
      <c r="A404" s="1"/>
      <c r="B404" s="6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21" customHeight="1" x14ac:dyDescent="0.35">
      <c r="A405" s="1"/>
      <c r="B405" s="6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21" customHeight="1" x14ac:dyDescent="0.35">
      <c r="A406" s="1"/>
      <c r="B406" s="6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21" customHeight="1" x14ac:dyDescent="0.35">
      <c r="A407" s="1"/>
      <c r="B407" s="6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21" customHeight="1" x14ac:dyDescent="0.35">
      <c r="A408" s="1"/>
      <c r="B408" s="6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21" customHeight="1" x14ac:dyDescent="0.35">
      <c r="A409" s="1"/>
      <c r="B409" s="6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21" customHeight="1" x14ac:dyDescent="0.35">
      <c r="A410" s="1"/>
      <c r="B410" s="6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21" customHeight="1" x14ac:dyDescent="0.35">
      <c r="A411" s="1"/>
      <c r="B411" s="6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21" customHeight="1" x14ac:dyDescent="0.35">
      <c r="A412" s="1"/>
      <c r="B412" s="6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21" customHeight="1" x14ac:dyDescent="0.35">
      <c r="A413" s="1"/>
      <c r="B413" s="6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21" customHeight="1" x14ac:dyDescent="0.35">
      <c r="A414" s="1"/>
      <c r="B414" s="6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21" customHeight="1" x14ac:dyDescent="0.35">
      <c r="A415" s="1"/>
      <c r="B415" s="6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21" customHeight="1" x14ac:dyDescent="0.35">
      <c r="A416" s="1"/>
      <c r="B416" s="6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21" customHeight="1" x14ac:dyDescent="0.35">
      <c r="A417" s="1"/>
      <c r="B417" s="6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21" customHeight="1" x14ac:dyDescent="0.35">
      <c r="A418" s="1"/>
      <c r="B418" s="6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21" customHeight="1" x14ac:dyDescent="0.35">
      <c r="A419" s="1"/>
      <c r="B419" s="6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21" customHeight="1" x14ac:dyDescent="0.35">
      <c r="A420" s="1"/>
      <c r="B420" s="6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21" customHeight="1" x14ac:dyDescent="0.35">
      <c r="A421" s="1"/>
      <c r="B421" s="6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21" customHeight="1" x14ac:dyDescent="0.35">
      <c r="A422" s="1"/>
      <c r="B422" s="6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21" customHeight="1" x14ac:dyDescent="0.35">
      <c r="A423" s="1"/>
      <c r="B423" s="6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21" customHeight="1" x14ac:dyDescent="0.35">
      <c r="A424" s="1"/>
      <c r="B424" s="6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21" customHeight="1" x14ac:dyDescent="0.35">
      <c r="A425" s="1"/>
      <c r="B425" s="6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21" customHeight="1" x14ac:dyDescent="0.35">
      <c r="A426" s="1"/>
      <c r="B426" s="6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21" customHeight="1" x14ac:dyDescent="0.35">
      <c r="A427" s="1"/>
      <c r="B427" s="6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21" customHeight="1" x14ac:dyDescent="0.35">
      <c r="A428" s="1"/>
      <c r="B428" s="6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21" customHeight="1" x14ac:dyDescent="0.35">
      <c r="A429" s="1"/>
      <c r="B429" s="6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21" customHeight="1" x14ac:dyDescent="0.35">
      <c r="A430" s="1"/>
      <c r="B430" s="6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21" customHeight="1" x14ac:dyDescent="0.35">
      <c r="A431" s="1"/>
      <c r="B431" s="6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21" customHeight="1" x14ac:dyDescent="0.35">
      <c r="A432" s="1"/>
      <c r="B432" s="6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21" customHeight="1" x14ac:dyDescent="0.35">
      <c r="A433" s="1"/>
      <c r="B433" s="6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21" customHeight="1" x14ac:dyDescent="0.35">
      <c r="A434" s="1"/>
      <c r="B434" s="6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21" customHeight="1" x14ac:dyDescent="0.35">
      <c r="A435" s="1"/>
      <c r="B435" s="6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21" customHeight="1" x14ac:dyDescent="0.35">
      <c r="A436" s="1"/>
      <c r="B436" s="6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21" customHeight="1" x14ac:dyDescent="0.35">
      <c r="A437" s="1"/>
      <c r="B437" s="6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21" customHeight="1" x14ac:dyDescent="0.35">
      <c r="A438" s="1"/>
      <c r="B438" s="6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1" customHeight="1" x14ac:dyDescent="0.35">
      <c r="A439" s="1"/>
      <c r="B439" s="6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21" customHeight="1" x14ac:dyDescent="0.35">
      <c r="A440" s="1"/>
      <c r="B440" s="6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21" customHeight="1" x14ac:dyDescent="0.35">
      <c r="A441" s="1"/>
      <c r="B441" s="6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21" customHeight="1" x14ac:dyDescent="0.35">
      <c r="A442" s="1"/>
      <c r="B442" s="6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21" customHeight="1" x14ac:dyDescent="0.35">
      <c r="A443" s="1"/>
      <c r="B443" s="6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21" customHeight="1" x14ac:dyDescent="0.35">
      <c r="A444" s="1"/>
      <c r="B444" s="6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21" customHeight="1" x14ac:dyDescent="0.35">
      <c r="A445" s="1"/>
      <c r="B445" s="6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21" customHeight="1" x14ac:dyDescent="0.35">
      <c r="A446" s="1"/>
      <c r="B446" s="6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21" customHeight="1" x14ac:dyDescent="0.35">
      <c r="A447" s="1"/>
      <c r="B447" s="6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21" customHeight="1" x14ac:dyDescent="0.35">
      <c r="A448" s="1"/>
      <c r="B448" s="6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21" customHeight="1" x14ac:dyDescent="0.35">
      <c r="A449" s="1"/>
      <c r="B449" s="6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21" customHeight="1" x14ac:dyDescent="0.35">
      <c r="A450" s="1"/>
      <c r="B450" s="6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21" customHeight="1" x14ac:dyDescent="0.35">
      <c r="A451" s="1"/>
      <c r="B451" s="6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21" customHeight="1" x14ac:dyDescent="0.35">
      <c r="A452" s="1"/>
      <c r="B452" s="6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21" customHeight="1" x14ac:dyDescent="0.35">
      <c r="A453" s="1"/>
      <c r="B453" s="6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21" customHeight="1" x14ac:dyDescent="0.35">
      <c r="A454" s="1"/>
      <c r="B454" s="6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21" customHeight="1" x14ac:dyDescent="0.35">
      <c r="A455" s="1"/>
      <c r="B455" s="6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21" customHeight="1" x14ac:dyDescent="0.35">
      <c r="A456" s="1"/>
      <c r="B456" s="6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21" customHeight="1" x14ac:dyDescent="0.35">
      <c r="A457" s="1"/>
      <c r="B457" s="6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21" customHeight="1" x14ac:dyDescent="0.35">
      <c r="A458" s="1"/>
      <c r="B458" s="6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21" customHeight="1" x14ac:dyDescent="0.35">
      <c r="A459" s="1"/>
      <c r="B459" s="6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21" customHeight="1" x14ac:dyDescent="0.35">
      <c r="A460" s="1"/>
      <c r="B460" s="6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21" customHeight="1" x14ac:dyDescent="0.35">
      <c r="A461" s="1"/>
      <c r="B461" s="6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21" customHeight="1" x14ac:dyDescent="0.35">
      <c r="A462" s="1"/>
      <c r="B462" s="6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21" customHeight="1" x14ac:dyDescent="0.35">
      <c r="A463" s="1"/>
      <c r="B463" s="6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21" customHeight="1" x14ac:dyDescent="0.35">
      <c r="A464" s="1"/>
      <c r="B464" s="6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21" customHeight="1" x14ac:dyDescent="0.35">
      <c r="A465" s="1"/>
      <c r="B465" s="6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21" customHeight="1" x14ac:dyDescent="0.35">
      <c r="A466" s="1"/>
      <c r="B466" s="6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21" customHeight="1" x14ac:dyDescent="0.35">
      <c r="A467" s="1"/>
      <c r="B467" s="6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21" customHeight="1" x14ac:dyDescent="0.35">
      <c r="A468" s="1"/>
      <c r="B468" s="6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21" customHeight="1" x14ac:dyDescent="0.35">
      <c r="A469" s="1"/>
      <c r="B469" s="6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21" customHeight="1" x14ac:dyDescent="0.35">
      <c r="A470" s="1"/>
      <c r="B470" s="6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21" customHeight="1" x14ac:dyDescent="0.35">
      <c r="A471" s="1"/>
      <c r="B471" s="6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21" customHeight="1" x14ac:dyDescent="0.35">
      <c r="A472" s="1"/>
      <c r="B472" s="6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21" customHeight="1" x14ac:dyDescent="0.35">
      <c r="A473" s="1"/>
      <c r="B473" s="6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21" customHeight="1" x14ac:dyDescent="0.35">
      <c r="A474" s="1"/>
      <c r="B474" s="6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21" customHeight="1" x14ac:dyDescent="0.35">
      <c r="A475" s="1"/>
      <c r="B475" s="6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21" customHeight="1" x14ac:dyDescent="0.35">
      <c r="A476" s="1"/>
      <c r="B476" s="6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21" customHeight="1" x14ac:dyDescent="0.35">
      <c r="A477" s="1"/>
      <c r="B477" s="6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21" customHeight="1" x14ac:dyDescent="0.35">
      <c r="A478" s="1"/>
      <c r="B478" s="6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21" customHeight="1" x14ac:dyDescent="0.35">
      <c r="A479" s="1"/>
      <c r="B479" s="6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21" customHeight="1" x14ac:dyDescent="0.35">
      <c r="A480" s="1"/>
      <c r="B480" s="6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21" customHeight="1" x14ac:dyDescent="0.35">
      <c r="A481" s="1"/>
      <c r="B481" s="6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21" customHeight="1" x14ac:dyDescent="0.35">
      <c r="A482" s="1"/>
      <c r="B482" s="6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21" customHeight="1" x14ac:dyDescent="0.35">
      <c r="A483" s="1"/>
      <c r="B483" s="6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21" customHeight="1" x14ac:dyDescent="0.35">
      <c r="A484" s="1"/>
      <c r="B484" s="6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21" customHeight="1" x14ac:dyDescent="0.35">
      <c r="A485" s="1"/>
      <c r="B485" s="6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21" customHeight="1" x14ac:dyDescent="0.35">
      <c r="A486" s="1"/>
      <c r="B486" s="6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21" customHeight="1" x14ac:dyDescent="0.35">
      <c r="A487" s="1"/>
      <c r="B487" s="6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21" customHeight="1" x14ac:dyDescent="0.35">
      <c r="A488" s="1"/>
      <c r="B488" s="6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21" customHeight="1" x14ac:dyDescent="0.35">
      <c r="A489" s="1"/>
      <c r="B489" s="6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21" customHeight="1" x14ac:dyDescent="0.35">
      <c r="A490" s="1"/>
      <c r="B490" s="6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21" customHeight="1" x14ac:dyDescent="0.35">
      <c r="A491" s="1"/>
      <c r="B491" s="6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21" customHeight="1" x14ac:dyDescent="0.35">
      <c r="A492" s="1"/>
      <c r="B492" s="6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21" customHeight="1" x14ac:dyDescent="0.35">
      <c r="A493" s="1"/>
      <c r="B493" s="6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21" customHeight="1" x14ac:dyDescent="0.35">
      <c r="A494" s="1"/>
      <c r="B494" s="6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21" customHeight="1" x14ac:dyDescent="0.35">
      <c r="A495" s="1"/>
      <c r="B495" s="6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21" customHeight="1" x14ac:dyDescent="0.35">
      <c r="A496" s="1"/>
      <c r="B496" s="6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21" customHeight="1" x14ac:dyDescent="0.35">
      <c r="A497" s="1"/>
      <c r="B497" s="6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21" customHeight="1" x14ac:dyDescent="0.35">
      <c r="A498" s="1"/>
      <c r="B498" s="6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21" customHeight="1" x14ac:dyDescent="0.35">
      <c r="A499" s="1"/>
      <c r="B499" s="6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21" customHeight="1" x14ac:dyDescent="0.35">
      <c r="A500" s="1"/>
      <c r="B500" s="6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21" customHeight="1" x14ac:dyDescent="0.35">
      <c r="A501" s="1"/>
      <c r="B501" s="6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21" customHeight="1" x14ac:dyDescent="0.35">
      <c r="A502" s="1"/>
      <c r="B502" s="6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21" customHeight="1" x14ac:dyDescent="0.35">
      <c r="A503" s="1"/>
      <c r="B503" s="6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21" customHeight="1" x14ac:dyDescent="0.35">
      <c r="A504" s="1"/>
      <c r="B504" s="6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21" customHeight="1" x14ac:dyDescent="0.35">
      <c r="A505" s="1"/>
      <c r="B505" s="6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21" customHeight="1" x14ac:dyDescent="0.35">
      <c r="A506" s="1"/>
      <c r="B506" s="6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21" customHeight="1" x14ac:dyDescent="0.35">
      <c r="A507" s="1"/>
      <c r="B507" s="6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21" customHeight="1" x14ac:dyDescent="0.35">
      <c r="A508" s="1"/>
      <c r="B508" s="6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21" customHeight="1" x14ac:dyDescent="0.35">
      <c r="A509" s="1"/>
      <c r="B509" s="6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21" customHeight="1" x14ac:dyDescent="0.35">
      <c r="A510" s="1"/>
      <c r="B510" s="6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21" customHeight="1" x14ac:dyDescent="0.35">
      <c r="A511" s="1"/>
      <c r="B511" s="6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21" customHeight="1" x14ac:dyDescent="0.35">
      <c r="A512" s="1"/>
      <c r="B512" s="6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21" customHeight="1" x14ac:dyDescent="0.35">
      <c r="A513" s="1"/>
      <c r="B513" s="6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21" customHeight="1" x14ac:dyDescent="0.35">
      <c r="A514" s="1"/>
      <c r="B514" s="6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21" customHeight="1" x14ac:dyDescent="0.35">
      <c r="A515" s="1"/>
      <c r="B515" s="6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21" customHeight="1" x14ac:dyDescent="0.35">
      <c r="A516" s="1"/>
      <c r="B516" s="6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21" customHeight="1" x14ac:dyDescent="0.35">
      <c r="A517" s="1"/>
      <c r="B517" s="6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21" customHeight="1" x14ac:dyDescent="0.35">
      <c r="A518" s="1"/>
      <c r="B518" s="6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21" customHeight="1" x14ac:dyDescent="0.35">
      <c r="A519" s="1"/>
      <c r="B519" s="6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21" customHeight="1" x14ac:dyDescent="0.35">
      <c r="A520" s="1"/>
      <c r="B520" s="6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21" customHeight="1" x14ac:dyDescent="0.35">
      <c r="A521" s="1"/>
      <c r="B521" s="6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21" customHeight="1" x14ac:dyDescent="0.35">
      <c r="A522" s="1"/>
      <c r="B522" s="6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21" customHeight="1" x14ac:dyDescent="0.35">
      <c r="A523" s="1"/>
      <c r="B523" s="6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21" customHeight="1" x14ac:dyDescent="0.35">
      <c r="A524" s="1"/>
      <c r="B524" s="6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21" customHeight="1" x14ac:dyDescent="0.35">
      <c r="A525" s="1"/>
      <c r="B525" s="6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21" customHeight="1" x14ac:dyDescent="0.35">
      <c r="A526" s="1"/>
      <c r="B526" s="6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21" customHeight="1" x14ac:dyDescent="0.35">
      <c r="A527" s="1"/>
      <c r="B527" s="6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21" customHeight="1" x14ac:dyDescent="0.35">
      <c r="A528" s="1"/>
      <c r="B528" s="6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21" customHeight="1" x14ac:dyDescent="0.35">
      <c r="A529" s="1"/>
      <c r="B529" s="6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21" customHeight="1" x14ac:dyDescent="0.35">
      <c r="A530" s="1"/>
      <c r="B530" s="6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21" customHeight="1" x14ac:dyDescent="0.35">
      <c r="A531" s="1"/>
      <c r="B531" s="6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21" customHeight="1" x14ac:dyDescent="0.35">
      <c r="A532" s="1"/>
      <c r="B532" s="6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21" customHeight="1" x14ac:dyDescent="0.35">
      <c r="A533" s="1"/>
      <c r="B533" s="6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21" customHeight="1" x14ac:dyDescent="0.35">
      <c r="A534" s="1"/>
      <c r="B534" s="6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21" customHeight="1" x14ac:dyDescent="0.35">
      <c r="A535" s="1"/>
      <c r="B535" s="6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21" customHeight="1" x14ac:dyDescent="0.35">
      <c r="A536" s="1"/>
      <c r="B536" s="6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21" customHeight="1" x14ac:dyDescent="0.35">
      <c r="A537" s="1"/>
      <c r="B537" s="6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21" customHeight="1" x14ac:dyDescent="0.35">
      <c r="A538" s="1"/>
      <c r="B538" s="6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21" customHeight="1" x14ac:dyDescent="0.35">
      <c r="A539" s="1"/>
      <c r="B539" s="6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21" customHeight="1" x14ac:dyDescent="0.35">
      <c r="A540" s="1"/>
      <c r="B540" s="6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21" customHeight="1" x14ac:dyDescent="0.35">
      <c r="A541" s="1"/>
      <c r="B541" s="6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21" customHeight="1" x14ac:dyDescent="0.35">
      <c r="A542" s="1"/>
      <c r="B542" s="6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21" customHeight="1" x14ac:dyDescent="0.35">
      <c r="A543" s="1"/>
      <c r="B543" s="6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21" customHeight="1" x14ac:dyDescent="0.35">
      <c r="A544" s="1"/>
      <c r="B544" s="6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21" customHeight="1" x14ac:dyDescent="0.35">
      <c r="A545" s="1"/>
      <c r="B545" s="6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21" customHeight="1" x14ac:dyDescent="0.35">
      <c r="A546" s="1"/>
      <c r="B546" s="6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21" customHeight="1" x14ac:dyDescent="0.35">
      <c r="A547" s="1"/>
      <c r="B547" s="6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21" customHeight="1" x14ac:dyDescent="0.35">
      <c r="A548" s="1"/>
      <c r="B548" s="6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21" customHeight="1" x14ac:dyDescent="0.35">
      <c r="A549" s="1"/>
      <c r="B549" s="6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21" customHeight="1" x14ac:dyDescent="0.35">
      <c r="A550" s="1"/>
      <c r="B550" s="6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21" customHeight="1" x14ac:dyDescent="0.35">
      <c r="A551" s="1"/>
      <c r="B551" s="6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21" customHeight="1" x14ac:dyDescent="0.35">
      <c r="A552" s="1"/>
      <c r="B552" s="6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21" customHeight="1" x14ac:dyDescent="0.35">
      <c r="A553" s="1"/>
      <c r="B553" s="6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21" customHeight="1" x14ac:dyDescent="0.35">
      <c r="A554" s="1"/>
      <c r="B554" s="6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21" customHeight="1" x14ac:dyDescent="0.35">
      <c r="A555" s="1"/>
      <c r="B555" s="6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21" customHeight="1" x14ac:dyDescent="0.35">
      <c r="A556" s="1"/>
      <c r="B556" s="6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21" customHeight="1" x14ac:dyDescent="0.35">
      <c r="A557" s="1"/>
      <c r="B557" s="6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21" customHeight="1" x14ac:dyDescent="0.35">
      <c r="A558" s="1"/>
      <c r="B558" s="6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21" customHeight="1" x14ac:dyDescent="0.35">
      <c r="A559" s="1"/>
      <c r="B559" s="6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21" customHeight="1" x14ac:dyDescent="0.35">
      <c r="A560" s="1"/>
      <c r="B560" s="6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21" customHeight="1" x14ac:dyDescent="0.35">
      <c r="A561" s="1"/>
      <c r="B561" s="6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21" customHeight="1" x14ac:dyDescent="0.35">
      <c r="A562" s="1"/>
      <c r="B562" s="6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21" customHeight="1" x14ac:dyDescent="0.35">
      <c r="A563" s="1"/>
      <c r="B563" s="6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21" customHeight="1" x14ac:dyDescent="0.35">
      <c r="A564" s="1"/>
      <c r="B564" s="6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21" customHeight="1" x14ac:dyDescent="0.35">
      <c r="A565" s="1"/>
      <c r="B565" s="6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21" customHeight="1" x14ac:dyDescent="0.35">
      <c r="A566" s="1"/>
      <c r="B566" s="6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21" customHeight="1" x14ac:dyDescent="0.35">
      <c r="A567" s="1"/>
      <c r="B567" s="6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21" customHeight="1" x14ac:dyDescent="0.35">
      <c r="A568" s="1"/>
      <c r="B568" s="6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21" customHeight="1" x14ac:dyDescent="0.35">
      <c r="A569" s="1"/>
      <c r="B569" s="6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21" customHeight="1" x14ac:dyDescent="0.35">
      <c r="A570" s="1"/>
      <c r="B570" s="6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21" customHeight="1" x14ac:dyDescent="0.35">
      <c r="A571" s="1"/>
      <c r="B571" s="6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21" customHeight="1" x14ac:dyDescent="0.35">
      <c r="A572" s="1"/>
      <c r="B572" s="6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21" customHeight="1" x14ac:dyDescent="0.35">
      <c r="A573" s="1"/>
      <c r="B573" s="6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21" customHeight="1" x14ac:dyDescent="0.35">
      <c r="A574" s="1"/>
      <c r="B574" s="6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21" customHeight="1" x14ac:dyDescent="0.35">
      <c r="A575" s="1"/>
      <c r="B575" s="6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21" customHeight="1" x14ac:dyDescent="0.35">
      <c r="A576" s="1"/>
      <c r="B576" s="6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21" customHeight="1" x14ac:dyDescent="0.35">
      <c r="A577" s="1"/>
      <c r="B577" s="6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21" customHeight="1" x14ac:dyDescent="0.35">
      <c r="A578" s="1"/>
      <c r="B578" s="6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21" customHeight="1" x14ac:dyDescent="0.35">
      <c r="A579" s="1"/>
      <c r="B579" s="6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21" customHeight="1" x14ac:dyDescent="0.35">
      <c r="A580" s="1"/>
      <c r="B580" s="6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21" customHeight="1" x14ac:dyDescent="0.35">
      <c r="A581" s="1"/>
      <c r="B581" s="6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21" customHeight="1" x14ac:dyDescent="0.35">
      <c r="A582" s="1"/>
      <c r="B582" s="6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21" customHeight="1" x14ac:dyDescent="0.35">
      <c r="A583" s="1"/>
      <c r="B583" s="6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21" customHeight="1" x14ac:dyDescent="0.35">
      <c r="A584" s="1"/>
      <c r="B584" s="6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21" customHeight="1" x14ac:dyDescent="0.35">
      <c r="A585" s="1"/>
      <c r="B585" s="6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21" customHeight="1" x14ac:dyDescent="0.35">
      <c r="A586" s="1"/>
      <c r="B586" s="6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21" customHeight="1" x14ac:dyDescent="0.35">
      <c r="A587" s="1"/>
      <c r="B587" s="6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21" customHeight="1" x14ac:dyDescent="0.35">
      <c r="A588" s="1"/>
      <c r="B588" s="6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21" customHeight="1" x14ac:dyDescent="0.35">
      <c r="A589" s="1"/>
      <c r="B589" s="6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21" customHeight="1" x14ac:dyDescent="0.35">
      <c r="A590" s="1"/>
      <c r="B590" s="6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21" customHeight="1" x14ac:dyDescent="0.35">
      <c r="A591" s="1"/>
      <c r="B591" s="6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21" customHeight="1" x14ac:dyDescent="0.35">
      <c r="A592" s="1"/>
      <c r="B592" s="6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21" customHeight="1" x14ac:dyDescent="0.35">
      <c r="A593" s="1"/>
      <c r="B593" s="6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21" customHeight="1" x14ac:dyDescent="0.35">
      <c r="A594" s="1"/>
      <c r="B594" s="6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21" customHeight="1" x14ac:dyDescent="0.35">
      <c r="A595" s="1"/>
      <c r="B595" s="6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21" customHeight="1" x14ac:dyDescent="0.35">
      <c r="A596" s="1"/>
      <c r="B596" s="6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21" customHeight="1" x14ac:dyDescent="0.35">
      <c r="A597" s="1"/>
      <c r="B597" s="6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21" customHeight="1" x14ac:dyDescent="0.35">
      <c r="A598" s="1"/>
      <c r="B598" s="6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21" customHeight="1" x14ac:dyDescent="0.35">
      <c r="A599" s="1"/>
      <c r="B599" s="6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21" customHeight="1" x14ac:dyDescent="0.35">
      <c r="A600" s="1"/>
      <c r="B600" s="6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21" customHeight="1" x14ac:dyDescent="0.35">
      <c r="A601" s="1"/>
      <c r="B601" s="6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21" customHeight="1" x14ac:dyDescent="0.35">
      <c r="A602" s="1"/>
      <c r="B602" s="6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21" customHeight="1" x14ac:dyDescent="0.35">
      <c r="A603" s="1"/>
      <c r="B603" s="6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21" customHeight="1" x14ac:dyDescent="0.35">
      <c r="A604" s="1"/>
      <c r="B604" s="6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21" customHeight="1" x14ac:dyDescent="0.35">
      <c r="A605" s="1"/>
      <c r="B605" s="6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21" customHeight="1" x14ac:dyDescent="0.35">
      <c r="A606" s="1"/>
      <c r="B606" s="6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21" customHeight="1" x14ac:dyDescent="0.35">
      <c r="A607" s="1"/>
      <c r="B607" s="6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21" customHeight="1" x14ac:dyDescent="0.35">
      <c r="A608" s="1"/>
      <c r="B608" s="6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21" customHeight="1" x14ac:dyDescent="0.35">
      <c r="A609" s="1"/>
      <c r="B609" s="6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21" customHeight="1" x14ac:dyDescent="0.35">
      <c r="A610" s="1"/>
      <c r="B610" s="6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21" customHeight="1" x14ac:dyDescent="0.35">
      <c r="A611" s="1"/>
      <c r="B611" s="6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21" customHeight="1" x14ac:dyDescent="0.35">
      <c r="A612" s="1"/>
      <c r="B612" s="6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21" customHeight="1" x14ac:dyDescent="0.35">
      <c r="A613" s="1"/>
      <c r="B613" s="6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21" customHeight="1" x14ac:dyDescent="0.35">
      <c r="A614" s="1"/>
      <c r="B614" s="6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21" customHeight="1" x14ac:dyDescent="0.35">
      <c r="A615" s="1"/>
      <c r="B615" s="6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21" customHeight="1" x14ac:dyDescent="0.35">
      <c r="A616" s="1"/>
      <c r="B616" s="6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21" customHeight="1" x14ac:dyDescent="0.35">
      <c r="A617" s="1"/>
      <c r="B617" s="6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21" customHeight="1" x14ac:dyDescent="0.35">
      <c r="A618" s="1"/>
      <c r="B618" s="6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21" customHeight="1" x14ac:dyDescent="0.35">
      <c r="A619" s="1"/>
      <c r="B619" s="6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21" customHeight="1" x14ac:dyDescent="0.35">
      <c r="A620" s="1"/>
      <c r="B620" s="6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21" customHeight="1" x14ac:dyDescent="0.35">
      <c r="A621" s="1"/>
      <c r="B621" s="6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21" customHeight="1" x14ac:dyDescent="0.35">
      <c r="A622" s="1"/>
      <c r="B622" s="6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21" customHeight="1" x14ac:dyDescent="0.35">
      <c r="A623" s="1"/>
      <c r="B623" s="6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21" customHeight="1" x14ac:dyDescent="0.35">
      <c r="A624" s="1"/>
      <c r="B624" s="6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21" customHeight="1" x14ac:dyDescent="0.35">
      <c r="A625" s="1"/>
      <c r="B625" s="6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21" customHeight="1" x14ac:dyDescent="0.35">
      <c r="A626" s="1"/>
      <c r="B626" s="6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21" customHeight="1" x14ac:dyDescent="0.35">
      <c r="A627" s="1"/>
      <c r="B627" s="6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21" customHeight="1" x14ac:dyDescent="0.35">
      <c r="A628" s="1"/>
      <c r="B628" s="6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21" customHeight="1" x14ac:dyDescent="0.35">
      <c r="A629" s="1"/>
      <c r="B629" s="6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21" customHeight="1" x14ac:dyDescent="0.35">
      <c r="A630" s="1"/>
      <c r="B630" s="6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21" customHeight="1" x14ac:dyDescent="0.35">
      <c r="A631" s="1"/>
      <c r="B631" s="6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21" customHeight="1" x14ac:dyDescent="0.35">
      <c r="A632" s="1"/>
      <c r="B632" s="6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21" customHeight="1" x14ac:dyDescent="0.35">
      <c r="A633" s="1"/>
      <c r="B633" s="6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21" customHeight="1" x14ac:dyDescent="0.35">
      <c r="A634" s="1"/>
      <c r="B634" s="6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21" customHeight="1" x14ac:dyDescent="0.35">
      <c r="A635" s="1"/>
      <c r="B635" s="6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21" customHeight="1" x14ac:dyDescent="0.35">
      <c r="A636" s="1"/>
      <c r="B636" s="6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21" customHeight="1" x14ac:dyDescent="0.35">
      <c r="A637" s="1"/>
      <c r="B637" s="6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21" customHeight="1" x14ac:dyDescent="0.35">
      <c r="A638" s="1"/>
      <c r="B638" s="6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21" customHeight="1" x14ac:dyDescent="0.35">
      <c r="A639" s="1"/>
      <c r="B639" s="6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21" customHeight="1" x14ac:dyDescent="0.35">
      <c r="A640" s="1"/>
      <c r="B640" s="6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21" customHeight="1" x14ac:dyDescent="0.35">
      <c r="A641" s="1"/>
      <c r="B641" s="6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21" customHeight="1" x14ac:dyDescent="0.35">
      <c r="A642" s="1"/>
      <c r="B642" s="6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21" customHeight="1" x14ac:dyDescent="0.35">
      <c r="A643" s="1"/>
      <c r="B643" s="6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21" customHeight="1" x14ac:dyDescent="0.35">
      <c r="A644" s="1"/>
      <c r="B644" s="6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21" customHeight="1" x14ac:dyDescent="0.35">
      <c r="A645" s="1"/>
      <c r="B645" s="6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21" customHeight="1" x14ac:dyDescent="0.35">
      <c r="A646" s="1"/>
      <c r="B646" s="6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21" customHeight="1" x14ac:dyDescent="0.35">
      <c r="A647" s="1"/>
      <c r="B647" s="6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21" customHeight="1" x14ac:dyDescent="0.35">
      <c r="A648" s="1"/>
      <c r="B648" s="6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21" customHeight="1" x14ac:dyDescent="0.35">
      <c r="A649" s="1"/>
      <c r="B649" s="6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21" customHeight="1" x14ac:dyDescent="0.35">
      <c r="A650" s="1"/>
      <c r="B650" s="6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21" customHeight="1" x14ac:dyDescent="0.35">
      <c r="A651" s="1"/>
      <c r="B651" s="6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21" customHeight="1" x14ac:dyDescent="0.35">
      <c r="A652" s="1"/>
      <c r="B652" s="6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21" customHeight="1" x14ac:dyDescent="0.35">
      <c r="A653" s="1"/>
      <c r="B653" s="6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21" customHeight="1" x14ac:dyDescent="0.35">
      <c r="A654" s="1"/>
      <c r="B654" s="6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21" customHeight="1" x14ac:dyDescent="0.35">
      <c r="A655" s="1"/>
      <c r="B655" s="6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21" customHeight="1" x14ac:dyDescent="0.35">
      <c r="A656" s="1"/>
      <c r="B656" s="6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21" customHeight="1" x14ac:dyDescent="0.35">
      <c r="A657" s="1"/>
      <c r="B657" s="6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21" customHeight="1" x14ac:dyDescent="0.35">
      <c r="A658" s="1"/>
      <c r="B658" s="6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21" customHeight="1" x14ac:dyDescent="0.35">
      <c r="A659" s="1"/>
      <c r="B659" s="6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21" customHeight="1" x14ac:dyDescent="0.35">
      <c r="A660" s="1"/>
      <c r="B660" s="6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21" customHeight="1" x14ac:dyDescent="0.35">
      <c r="A661" s="1"/>
      <c r="B661" s="6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21" customHeight="1" x14ac:dyDescent="0.35">
      <c r="A662" s="1"/>
      <c r="B662" s="6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21" customHeight="1" x14ac:dyDescent="0.35">
      <c r="A663" s="1"/>
      <c r="B663" s="6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21" customHeight="1" x14ac:dyDescent="0.35">
      <c r="A664" s="1"/>
      <c r="B664" s="6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21" customHeight="1" x14ac:dyDescent="0.35">
      <c r="A665" s="1"/>
      <c r="B665" s="6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21" customHeight="1" x14ac:dyDescent="0.35">
      <c r="A666" s="1"/>
      <c r="B666" s="6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21" customHeight="1" x14ac:dyDescent="0.35">
      <c r="A667" s="1"/>
      <c r="B667" s="6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21" customHeight="1" x14ac:dyDescent="0.35">
      <c r="A668" s="1"/>
      <c r="B668" s="6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21" customHeight="1" x14ac:dyDescent="0.35">
      <c r="A669" s="1"/>
      <c r="B669" s="6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21" customHeight="1" x14ac:dyDescent="0.35">
      <c r="A670" s="1"/>
      <c r="B670" s="6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21" customHeight="1" x14ac:dyDescent="0.35">
      <c r="A671" s="1"/>
      <c r="B671" s="6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21" customHeight="1" x14ac:dyDescent="0.35">
      <c r="A672" s="1"/>
      <c r="B672" s="6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21" customHeight="1" x14ac:dyDescent="0.35">
      <c r="A673" s="1"/>
      <c r="B673" s="6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21" customHeight="1" x14ac:dyDescent="0.35">
      <c r="A674" s="1"/>
      <c r="B674" s="6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21" customHeight="1" x14ac:dyDescent="0.35">
      <c r="A675" s="1"/>
      <c r="B675" s="6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21" customHeight="1" x14ac:dyDescent="0.35">
      <c r="A676" s="1"/>
      <c r="B676" s="6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21" customHeight="1" x14ac:dyDescent="0.35">
      <c r="A677" s="1"/>
      <c r="B677" s="6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21" customHeight="1" x14ac:dyDescent="0.35">
      <c r="A678" s="1"/>
      <c r="B678" s="6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21" customHeight="1" x14ac:dyDescent="0.35">
      <c r="A679" s="1"/>
      <c r="B679" s="6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21" customHeight="1" x14ac:dyDescent="0.35">
      <c r="A680" s="1"/>
      <c r="B680" s="6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21" customHeight="1" x14ac:dyDescent="0.35">
      <c r="A681" s="1"/>
      <c r="B681" s="6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21" customHeight="1" x14ac:dyDescent="0.35">
      <c r="A682" s="1"/>
      <c r="B682" s="6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21" customHeight="1" x14ac:dyDescent="0.35">
      <c r="A683" s="1"/>
      <c r="B683" s="6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21" customHeight="1" x14ac:dyDescent="0.35">
      <c r="A684" s="1"/>
      <c r="B684" s="6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21" customHeight="1" x14ac:dyDescent="0.35">
      <c r="A685" s="1"/>
      <c r="B685" s="6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21" customHeight="1" x14ac:dyDescent="0.35">
      <c r="A686" s="1"/>
      <c r="B686" s="6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21" customHeight="1" x14ac:dyDescent="0.35">
      <c r="A687" s="1"/>
      <c r="B687" s="6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21" customHeight="1" x14ac:dyDescent="0.35">
      <c r="A688" s="1"/>
      <c r="B688" s="6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21" customHeight="1" x14ac:dyDescent="0.35">
      <c r="A689" s="1"/>
      <c r="B689" s="6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21" customHeight="1" x14ac:dyDescent="0.35">
      <c r="A690" s="1"/>
      <c r="B690" s="6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21" customHeight="1" x14ac:dyDescent="0.35">
      <c r="A691" s="1"/>
      <c r="B691" s="6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21" customHeight="1" x14ac:dyDescent="0.35">
      <c r="A692" s="1"/>
      <c r="B692" s="6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21" customHeight="1" x14ac:dyDescent="0.35">
      <c r="A693" s="1"/>
      <c r="B693" s="6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21" customHeight="1" x14ac:dyDescent="0.35">
      <c r="A694" s="1"/>
      <c r="B694" s="6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21" customHeight="1" x14ac:dyDescent="0.35">
      <c r="A695" s="1"/>
      <c r="B695" s="6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21" customHeight="1" x14ac:dyDescent="0.35">
      <c r="A696" s="1"/>
      <c r="B696" s="6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21" customHeight="1" x14ac:dyDescent="0.35">
      <c r="A697" s="1"/>
      <c r="B697" s="6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21" customHeight="1" x14ac:dyDescent="0.35">
      <c r="A698" s="1"/>
      <c r="B698" s="6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21" customHeight="1" x14ac:dyDescent="0.35">
      <c r="A699" s="1"/>
      <c r="B699" s="6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21" customHeight="1" x14ac:dyDescent="0.35">
      <c r="A700" s="1"/>
      <c r="B700" s="6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21" customHeight="1" x14ac:dyDescent="0.35">
      <c r="A701" s="1"/>
      <c r="B701" s="6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21" customHeight="1" x14ac:dyDescent="0.35">
      <c r="A702" s="1"/>
      <c r="B702" s="6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21" customHeight="1" x14ac:dyDescent="0.35">
      <c r="A703" s="1"/>
      <c r="B703" s="6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21" customHeight="1" x14ac:dyDescent="0.35">
      <c r="A704" s="1"/>
      <c r="B704" s="6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21" customHeight="1" x14ac:dyDescent="0.35">
      <c r="A705" s="1"/>
      <c r="B705" s="6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21" customHeight="1" x14ac:dyDescent="0.35">
      <c r="A706" s="1"/>
      <c r="B706" s="6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21" customHeight="1" x14ac:dyDescent="0.35">
      <c r="A707" s="1"/>
      <c r="B707" s="6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21" customHeight="1" x14ac:dyDescent="0.35">
      <c r="A708" s="1"/>
      <c r="B708" s="6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21" customHeight="1" x14ac:dyDescent="0.35">
      <c r="A709" s="1"/>
      <c r="B709" s="6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21" customHeight="1" x14ac:dyDescent="0.35">
      <c r="A710" s="1"/>
      <c r="B710" s="6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21" customHeight="1" x14ac:dyDescent="0.35">
      <c r="A711" s="1"/>
      <c r="B711" s="6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21" customHeight="1" x14ac:dyDescent="0.35">
      <c r="A712" s="1"/>
      <c r="B712" s="6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21" customHeight="1" x14ac:dyDescent="0.35">
      <c r="A713" s="1"/>
      <c r="B713" s="6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21" customHeight="1" x14ac:dyDescent="0.35">
      <c r="A714" s="1"/>
      <c r="B714" s="6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21" customHeight="1" x14ac:dyDescent="0.35">
      <c r="A715" s="1"/>
      <c r="B715" s="6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21" customHeight="1" x14ac:dyDescent="0.35">
      <c r="A716" s="1"/>
      <c r="B716" s="6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21" customHeight="1" x14ac:dyDescent="0.35">
      <c r="A717" s="1"/>
      <c r="B717" s="6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21" customHeight="1" x14ac:dyDescent="0.35">
      <c r="A718" s="1"/>
      <c r="B718" s="6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21" customHeight="1" x14ac:dyDescent="0.35">
      <c r="A719" s="1"/>
      <c r="B719" s="6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21" customHeight="1" x14ac:dyDescent="0.35">
      <c r="A720" s="1"/>
      <c r="B720" s="6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21" customHeight="1" x14ac:dyDescent="0.35">
      <c r="A721" s="1"/>
      <c r="B721" s="6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21" customHeight="1" x14ac:dyDescent="0.35">
      <c r="A722" s="1"/>
      <c r="B722" s="6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21" customHeight="1" x14ac:dyDescent="0.35">
      <c r="A723" s="1"/>
      <c r="B723" s="6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21" customHeight="1" x14ac:dyDescent="0.35">
      <c r="A724" s="1"/>
      <c r="B724" s="6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21" customHeight="1" x14ac:dyDescent="0.35">
      <c r="A725" s="1"/>
      <c r="B725" s="6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21" customHeight="1" x14ac:dyDescent="0.35">
      <c r="A726" s="1"/>
      <c r="B726" s="6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21" customHeight="1" x14ac:dyDescent="0.35">
      <c r="A727" s="1"/>
      <c r="B727" s="6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21" customHeight="1" x14ac:dyDescent="0.35">
      <c r="A728" s="1"/>
      <c r="B728" s="6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21" customHeight="1" x14ac:dyDescent="0.35">
      <c r="A729" s="1"/>
      <c r="B729" s="6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21" customHeight="1" x14ac:dyDescent="0.35">
      <c r="A730" s="1"/>
      <c r="B730" s="6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21" customHeight="1" x14ac:dyDescent="0.35">
      <c r="A731" s="1"/>
      <c r="B731" s="6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21" customHeight="1" x14ac:dyDescent="0.35">
      <c r="A732" s="1"/>
      <c r="B732" s="6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21" customHeight="1" x14ac:dyDescent="0.35">
      <c r="A733" s="1"/>
      <c r="B733" s="6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21" customHeight="1" x14ac:dyDescent="0.35">
      <c r="A734" s="1"/>
      <c r="B734" s="6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21" customHeight="1" x14ac:dyDescent="0.35">
      <c r="A735" s="1"/>
      <c r="B735" s="6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21" customHeight="1" x14ac:dyDescent="0.35">
      <c r="A736" s="1"/>
      <c r="B736" s="6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21" customHeight="1" x14ac:dyDescent="0.35">
      <c r="A737" s="1"/>
      <c r="B737" s="6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21" customHeight="1" x14ac:dyDescent="0.35">
      <c r="A738" s="1"/>
      <c r="B738" s="6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21" customHeight="1" x14ac:dyDescent="0.35">
      <c r="A739" s="1"/>
      <c r="B739" s="6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21" customHeight="1" x14ac:dyDescent="0.35">
      <c r="A740" s="1"/>
      <c r="B740" s="6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21" customHeight="1" x14ac:dyDescent="0.35">
      <c r="A741" s="1"/>
      <c r="B741" s="6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21" customHeight="1" x14ac:dyDescent="0.35">
      <c r="A742" s="1"/>
      <c r="B742" s="6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21" customHeight="1" x14ac:dyDescent="0.35">
      <c r="A743" s="1"/>
      <c r="B743" s="6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21" customHeight="1" x14ac:dyDescent="0.35">
      <c r="A744" s="1"/>
      <c r="B744" s="6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21" customHeight="1" x14ac:dyDescent="0.35">
      <c r="A745" s="1"/>
      <c r="B745" s="6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21" customHeight="1" x14ac:dyDescent="0.35">
      <c r="A746" s="1"/>
      <c r="B746" s="6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21" customHeight="1" x14ac:dyDescent="0.35">
      <c r="A747" s="1"/>
      <c r="B747" s="6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21" customHeight="1" x14ac:dyDescent="0.35">
      <c r="A748" s="1"/>
      <c r="B748" s="6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21" customHeight="1" x14ac:dyDescent="0.35">
      <c r="A749" s="1"/>
      <c r="B749" s="6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21" customHeight="1" x14ac:dyDescent="0.35">
      <c r="A750" s="1"/>
      <c r="B750" s="6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21" customHeight="1" x14ac:dyDescent="0.35">
      <c r="A751" s="1"/>
      <c r="B751" s="6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21" customHeight="1" x14ac:dyDescent="0.35">
      <c r="A752" s="1"/>
      <c r="B752" s="6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21" customHeight="1" x14ac:dyDescent="0.35">
      <c r="A753" s="1"/>
      <c r="B753" s="6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21" customHeight="1" x14ac:dyDescent="0.35">
      <c r="A754" s="1"/>
      <c r="B754" s="6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21" customHeight="1" x14ac:dyDescent="0.35">
      <c r="A755" s="1"/>
      <c r="B755" s="6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21" customHeight="1" x14ac:dyDescent="0.35">
      <c r="A756" s="1"/>
      <c r="B756" s="6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21" customHeight="1" x14ac:dyDescent="0.35">
      <c r="A757" s="1"/>
      <c r="B757" s="6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21" customHeight="1" x14ac:dyDescent="0.35">
      <c r="A758" s="1"/>
      <c r="B758" s="6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21" customHeight="1" x14ac:dyDescent="0.35">
      <c r="A759" s="1"/>
      <c r="B759" s="6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21" customHeight="1" x14ac:dyDescent="0.35">
      <c r="A760" s="1"/>
      <c r="B760" s="6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21" customHeight="1" x14ac:dyDescent="0.35">
      <c r="A761" s="1"/>
      <c r="B761" s="6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21" customHeight="1" x14ac:dyDescent="0.35">
      <c r="A762" s="1"/>
      <c r="B762" s="6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21" customHeight="1" x14ac:dyDescent="0.35">
      <c r="A763" s="1"/>
      <c r="B763" s="6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21" customHeight="1" x14ac:dyDescent="0.35">
      <c r="A764" s="1"/>
      <c r="B764" s="6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21" customHeight="1" x14ac:dyDescent="0.35">
      <c r="A765" s="1"/>
      <c r="B765" s="6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21" customHeight="1" x14ac:dyDescent="0.35">
      <c r="A766" s="1"/>
      <c r="B766" s="6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21" customHeight="1" x14ac:dyDescent="0.35">
      <c r="A767" s="1"/>
      <c r="B767" s="6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21" customHeight="1" x14ac:dyDescent="0.35">
      <c r="A768" s="1"/>
      <c r="B768" s="6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21" customHeight="1" x14ac:dyDescent="0.35">
      <c r="A769" s="1"/>
      <c r="B769" s="6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21" customHeight="1" x14ac:dyDescent="0.35">
      <c r="A770" s="1"/>
      <c r="B770" s="6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21" customHeight="1" x14ac:dyDescent="0.35">
      <c r="A771" s="1"/>
      <c r="B771" s="6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21" customHeight="1" x14ac:dyDescent="0.35">
      <c r="A772" s="1"/>
      <c r="B772" s="6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21" customHeight="1" x14ac:dyDescent="0.35">
      <c r="A773" s="1"/>
      <c r="B773" s="6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21" customHeight="1" x14ac:dyDescent="0.35">
      <c r="A774" s="1"/>
      <c r="B774" s="6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21" customHeight="1" x14ac:dyDescent="0.35">
      <c r="A775" s="1"/>
      <c r="B775" s="6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21" customHeight="1" x14ac:dyDescent="0.35">
      <c r="A776" s="1"/>
      <c r="B776" s="6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21" customHeight="1" x14ac:dyDescent="0.35">
      <c r="A777" s="1"/>
      <c r="B777" s="6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21" customHeight="1" x14ac:dyDescent="0.35">
      <c r="A778" s="1"/>
      <c r="B778" s="6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21" customHeight="1" x14ac:dyDescent="0.35">
      <c r="A779" s="1"/>
      <c r="B779" s="6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21" customHeight="1" x14ac:dyDescent="0.35">
      <c r="A780" s="1"/>
      <c r="B780" s="6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21" customHeight="1" x14ac:dyDescent="0.35">
      <c r="A781" s="1"/>
      <c r="B781" s="6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21" customHeight="1" x14ac:dyDescent="0.35">
      <c r="A782" s="1"/>
      <c r="B782" s="6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21" customHeight="1" x14ac:dyDescent="0.35">
      <c r="A783" s="1"/>
      <c r="B783" s="6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21" customHeight="1" x14ac:dyDescent="0.35">
      <c r="A784" s="1"/>
      <c r="B784" s="6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21" customHeight="1" x14ac:dyDescent="0.35">
      <c r="A785" s="1"/>
      <c r="B785" s="6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21" customHeight="1" x14ac:dyDescent="0.35">
      <c r="A786" s="1"/>
      <c r="B786" s="6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21" customHeight="1" x14ac:dyDescent="0.35">
      <c r="A787" s="1"/>
      <c r="B787" s="6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21" customHeight="1" x14ac:dyDescent="0.35">
      <c r="A788" s="1"/>
      <c r="B788" s="6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21" customHeight="1" x14ac:dyDescent="0.35">
      <c r="A789" s="1"/>
      <c r="B789" s="6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21" customHeight="1" x14ac:dyDescent="0.35">
      <c r="A790" s="1"/>
      <c r="B790" s="6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21" customHeight="1" x14ac:dyDescent="0.35">
      <c r="A791" s="1"/>
      <c r="B791" s="6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21" customHeight="1" x14ac:dyDescent="0.35">
      <c r="A792" s="1"/>
      <c r="B792" s="6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21" customHeight="1" x14ac:dyDescent="0.35">
      <c r="A793" s="1"/>
      <c r="B793" s="6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21" customHeight="1" x14ac:dyDescent="0.35">
      <c r="A794" s="1"/>
      <c r="B794" s="6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21" customHeight="1" x14ac:dyDescent="0.35">
      <c r="A795" s="1"/>
      <c r="B795" s="6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21" customHeight="1" x14ac:dyDescent="0.35">
      <c r="A796" s="1"/>
      <c r="B796" s="6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21" customHeight="1" x14ac:dyDescent="0.35">
      <c r="A797" s="1"/>
      <c r="B797" s="6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21" customHeight="1" x14ac:dyDescent="0.35">
      <c r="A798" s="1"/>
      <c r="B798" s="6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21" customHeight="1" x14ac:dyDescent="0.35">
      <c r="A799" s="1"/>
      <c r="B799" s="6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21" customHeight="1" x14ac:dyDescent="0.35">
      <c r="A800" s="1"/>
      <c r="B800" s="6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21" customHeight="1" x14ac:dyDescent="0.35">
      <c r="A801" s="1"/>
      <c r="B801" s="6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21" customHeight="1" x14ac:dyDescent="0.35">
      <c r="A802" s="1"/>
      <c r="B802" s="6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21" customHeight="1" x14ac:dyDescent="0.35">
      <c r="A803" s="1"/>
      <c r="B803" s="6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21" customHeight="1" x14ac:dyDescent="0.35">
      <c r="A804" s="1"/>
      <c r="B804" s="6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21" customHeight="1" x14ac:dyDescent="0.35">
      <c r="A805" s="1"/>
      <c r="B805" s="6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21" customHeight="1" x14ac:dyDescent="0.35">
      <c r="A806" s="1"/>
      <c r="B806" s="6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21" customHeight="1" x14ac:dyDescent="0.35">
      <c r="A807" s="1"/>
      <c r="B807" s="6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21" customHeight="1" x14ac:dyDescent="0.35">
      <c r="A808" s="1"/>
      <c r="B808" s="6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21" customHeight="1" x14ac:dyDescent="0.35">
      <c r="A809" s="1"/>
      <c r="B809" s="6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21" customHeight="1" x14ac:dyDescent="0.35">
      <c r="A810" s="1"/>
      <c r="B810" s="6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21" customHeight="1" x14ac:dyDescent="0.35">
      <c r="A811" s="1"/>
      <c r="B811" s="6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21" customHeight="1" x14ac:dyDescent="0.35">
      <c r="A812" s="1"/>
      <c r="B812" s="6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21" customHeight="1" x14ac:dyDescent="0.35">
      <c r="A813" s="1"/>
      <c r="B813" s="6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21" customHeight="1" x14ac:dyDescent="0.35">
      <c r="A814" s="1"/>
      <c r="B814" s="6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21" customHeight="1" x14ac:dyDescent="0.35">
      <c r="A815" s="1"/>
      <c r="B815" s="6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21" customHeight="1" x14ac:dyDescent="0.35">
      <c r="A816" s="1"/>
      <c r="B816" s="6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21" customHeight="1" x14ac:dyDescent="0.35">
      <c r="A817" s="1"/>
      <c r="B817" s="6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21" customHeight="1" x14ac:dyDescent="0.35">
      <c r="A818" s="1"/>
      <c r="B818" s="6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21" customHeight="1" x14ac:dyDescent="0.35">
      <c r="A819" s="1"/>
      <c r="B819" s="6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21" customHeight="1" x14ac:dyDescent="0.35">
      <c r="A820" s="1"/>
      <c r="B820" s="6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21" customHeight="1" x14ac:dyDescent="0.35">
      <c r="A821" s="1"/>
      <c r="B821" s="6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21" customHeight="1" x14ac:dyDescent="0.35">
      <c r="A822" s="1"/>
      <c r="B822" s="6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21" customHeight="1" x14ac:dyDescent="0.35">
      <c r="A823" s="1"/>
      <c r="B823" s="6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21" customHeight="1" x14ac:dyDescent="0.35">
      <c r="A824" s="1"/>
      <c r="B824" s="6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21" customHeight="1" x14ac:dyDescent="0.35">
      <c r="A825" s="1"/>
      <c r="B825" s="6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21" customHeight="1" x14ac:dyDescent="0.35">
      <c r="A826" s="1"/>
      <c r="B826" s="6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21" customHeight="1" x14ac:dyDescent="0.35">
      <c r="A827" s="1"/>
      <c r="B827" s="6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21" customHeight="1" x14ac:dyDescent="0.35">
      <c r="A828" s="1"/>
      <c r="B828" s="6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21" customHeight="1" x14ac:dyDescent="0.35">
      <c r="A829" s="1"/>
      <c r="B829" s="6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21" customHeight="1" x14ac:dyDescent="0.35">
      <c r="A830" s="1"/>
      <c r="B830" s="6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21" customHeight="1" x14ac:dyDescent="0.35">
      <c r="A831" s="1"/>
      <c r="B831" s="6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21" customHeight="1" x14ac:dyDescent="0.35">
      <c r="A832" s="1"/>
      <c r="B832" s="6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21" customHeight="1" x14ac:dyDescent="0.35">
      <c r="A833" s="1"/>
      <c r="B833" s="6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21" customHeight="1" x14ac:dyDescent="0.35">
      <c r="A834" s="1"/>
      <c r="B834" s="6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21" customHeight="1" x14ac:dyDescent="0.35">
      <c r="A835" s="1"/>
      <c r="B835" s="6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21" customHeight="1" x14ac:dyDescent="0.35">
      <c r="A836" s="1"/>
      <c r="B836" s="6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21" customHeight="1" x14ac:dyDescent="0.35">
      <c r="A837" s="1"/>
      <c r="B837" s="6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21" customHeight="1" x14ac:dyDescent="0.35">
      <c r="A838" s="1"/>
      <c r="B838" s="6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21" customHeight="1" x14ac:dyDescent="0.35">
      <c r="A839" s="1"/>
      <c r="B839" s="6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21" customHeight="1" x14ac:dyDescent="0.35">
      <c r="A840" s="1"/>
      <c r="B840" s="6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21" customHeight="1" x14ac:dyDescent="0.35">
      <c r="A841" s="1"/>
      <c r="B841" s="6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21" customHeight="1" x14ac:dyDescent="0.35">
      <c r="A842" s="1"/>
      <c r="B842" s="6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21" customHeight="1" x14ac:dyDescent="0.35">
      <c r="A843" s="1"/>
      <c r="B843" s="6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21" customHeight="1" x14ac:dyDescent="0.35">
      <c r="A844" s="1"/>
      <c r="B844" s="6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21" customHeight="1" x14ac:dyDescent="0.35">
      <c r="A845" s="1"/>
      <c r="B845" s="6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21" customHeight="1" x14ac:dyDescent="0.35">
      <c r="A846" s="1"/>
      <c r="B846" s="6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21" customHeight="1" x14ac:dyDescent="0.35">
      <c r="A847" s="1"/>
      <c r="B847" s="6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21" customHeight="1" x14ac:dyDescent="0.35">
      <c r="A848" s="1"/>
      <c r="B848" s="6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21" customHeight="1" x14ac:dyDescent="0.35">
      <c r="A849" s="1"/>
      <c r="B849" s="6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21" customHeight="1" x14ac:dyDescent="0.35">
      <c r="A850" s="1"/>
      <c r="B850" s="6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21" customHeight="1" x14ac:dyDescent="0.35">
      <c r="A851" s="1"/>
      <c r="B851" s="6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21" customHeight="1" x14ac:dyDescent="0.35">
      <c r="A852" s="1"/>
      <c r="B852" s="6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21" customHeight="1" x14ac:dyDescent="0.35">
      <c r="A853" s="1"/>
      <c r="B853" s="6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21" customHeight="1" x14ac:dyDescent="0.35">
      <c r="A854" s="1"/>
      <c r="B854" s="6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21" customHeight="1" x14ac:dyDescent="0.35">
      <c r="A855" s="1"/>
      <c r="B855" s="6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21" customHeight="1" x14ac:dyDescent="0.35">
      <c r="A856" s="1"/>
      <c r="B856" s="6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21" customHeight="1" x14ac:dyDescent="0.35">
      <c r="A857" s="1"/>
      <c r="B857" s="6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21" customHeight="1" x14ac:dyDescent="0.35">
      <c r="A858" s="1"/>
      <c r="B858" s="6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21" customHeight="1" x14ac:dyDescent="0.35">
      <c r="A859" s="1"/>
      <c r="B859" s="6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21" customHeight="1" x14ac:dyDescent="0.35">
      <c r="A860" s="1"/>
      <c r="B860" s="6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21" customHeight="1" x14ac:dyDescent="0.35">
      <c r="A861" s="1"/>
      <c r="B861" s="6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21" customHeight="1" x14ac:dyDescent="0.35">
      <c r="A862" s="1"/>
      <c r="B862" s="6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21" customHeight="1" x14ac:dyDescent="0.35">
      <c r="A863" s="1"/>
      <c r="B863" s="6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21" customHeight="1" x14ac:dyDescent="0.35">
      <c r="A864" s="1"/>
      <c r="B864" s="6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21" customHeight="1" x14ac:dyDescent="0.35">
      <c r="A865" s="1"/>
      <c r="B865" s="6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21" customHeight="1" x14ac:dyDescent="0.35">
      <c r="A866" s="1"/>
      <c r="B866" s="6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21" customHeight="1" x14ac:dyDescent="0.35">
      <c r="A867" s="1"/>
      <c r="B867" s="6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21" customHeight="1" x14ac:dyDescent="0.35">
      <c r="A868" s="1"/>
      <c r="B868" s="6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21" customHeight="1" x14ac:dyDescent="0.35">
      <c r="A869" s="1"/>
      <c r="B869" s="6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21" customHeight="1" x14ac:dyDescent="0.35">
      <c r="A870" s="1"/>
      <c r="B870" s="6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21" customHeight="1" x14ac:dyDescent="0.35">
      <c r="A871" s="1"/>
      <c r="B871" s="6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21" customHeight="1" x14ac:dyDescent="0.35">
      <c r="A872" s="1"/>
      <c r="B872" s="6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21" customHeight="1" x14ac:dyDescent="0.35">
      <c r="A873" s="1"/>
      <c r="B873" s="6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21" customHeight="1" x14ac:dyDescent="0.35">
      <c r="A874" s="1"/>
      <c r="B874" s="6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21" customHeight="1" x14ac:dyDescent="0.35">
      <c r="A875" s="1"/>
      <c r="B875" s="6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21" customHeight="1" x14ac:dyDescent="0.35">
      <c r="A876" s="1"/>
      <c r="B876" s="6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21" customHeight="1" x14ac:dyDescent="0.35">
      <c r="A877" s="1"/>
      <c r="B877" s="6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21" customHeight="1" x14ac:dyDescent="0.35">
      <c r="A878" s="1"/>
      <c r="B878" s="6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21" customHeight="1" x14ac:dyDescent="0.35">
      <c r="A879" s="1"/>
      <c r="B879" s="6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21" customHeight="1" x14ac:dyDescent="0.35">
      <c r="A880" s="1"/>
      <c r="B880" s="6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21" customHeight="1" x14ac:dyDescent="0.35">
      <c r="A881" s="1"/>
      <c r="B881" s="6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21" customHeight="1" x14ac:dyDescent="0.35">
      <c r="A882" s="1"/>
      <c r="B882" s="6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21" customHeight="1" x14ac:dyDescent="0.35">
      <c r="A883" s="1"/>
      <c r="B883" s="6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21" customHeight="1" x14ac:dyDescent="0.35">
      <c r="A884" s="1"/>
      <c r="B884" s="6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21" customHeight="1" x14ac:dyDescent="0.35">
      <c r="A885" s="1"/>
      <c r="B885" s="6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21" customHeight="1" x14ac:dyDescent="0.35">
      <c r="A886" s="1"/>
      <c r="B886" s="6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21" customHeight="1" x14ac:dyDescent="0.35">
      <c r="A887" s="1"/>
      <c r="B887" s="6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21" customHeight="1" x14ac:dyDescent="0.35">
      <c r="A888" s="1"/>
      <c r="B888" s="6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21" customHeight="1" x14ac:dyDescent="0.35">
      <c r="A889" s="1"/>
      <c r="B889" s="6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21" customHeight="1" x14ac:dyDescent="0.35">
      <c r="A890" s="1"/>
      <c r="B890" s="6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21" customHeight="1" x14ac:dyDescent="0.35">
      <c r="A891" s="1"/>
      <c r="B891" s="6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21" customHeight="1" x14ac:dyDescent="0.35">
      <c r="A892" s="1"/>
      <c r="B892" s="6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21" customHeight="1" x14ac:dyDescent="0.35">
      <c r="A893" s="1"/>
      <c r="B893" s="6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21" customHeight="1" x14ac:dyDescent="0.35">
      <c r="A894" s="1"/>
      <c r="B894" s="6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21" customHeight="1" x14ac:dyDescent="0.35">
      <c r="A895" s="1"/>
      <c r="B895" s="6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21" customHeight="1" x14ac:dyDescent="0.35">
      <c r="A896" s="1"/>
      <c r="B896" s="6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21" customHeight="1" x14ac:dyDescent="0.35">
      <c r="A897" s="1"/>
      <c r="B897" s="6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21" customHeight="1" x14ac:dyDescent="0.35">
      <c r="A898" s="1"/>
      <c r="B898" s="6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21" customHeight="1" x14ac:dyDescent="0.35">
      <c r="A899" s="1"/>
      <c r="B899" s="6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21" customHeight="1" x14ac:dyDescent="0.35">
      <c r="A900" s="1"/>
      <c r="B900" s="6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21" customHeight="1" x14ac:dyDescent="0.35">
      <c r="A901" s="1"/>
      <c r="B901" s="6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21" customHeight="1" x14ac:dyDescent="0.35">
      <c r="A902" s="1"/>
      <c r="B902" s="6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21" customHeight="1" x14ac:dyDescent="0.35">
      <c r="A903" s="1"/>
      <c r="B903" s="6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21" customHeight="1" x14ac:dyDescent="0.35">
      <c r="A904" s="1"/>
      <c r="B904" s="6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21" customHeight="1" x14ac:dyDescent="0.35">
      <c r="A905" s="1"/>
      <c r="B905" s="6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21" customHeight="1" x14ac:dyDescent="0.35">
      <c r="A906" s="1"/>
      <c r="B906" s="6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21" customHeight="1" x14ac:dyDescent="0.35">
      <c r="A907" s="1"/>
      <c r="B907" s="6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21" customHeight="1" x14ac:dyDescent="0.35">
      <c r="A908" s="1"/>
      <c r="B908" s="6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21" customHeight="1" x14ac:dyDescent="0.35">
      <c r="A909" s="1"/>
      <c r="B909" s="6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21" customHeight="1" x14ac:dyDescent="0.35">
      <c r="A910" s="1"/>
      <c r="B910" s="6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21" customHeight="1" x14ac:dyDescent="0.35">
      <c r="A911" s="1"/>
      <c r="B911" s="6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21" customHeight="1" x14ac:dyDescent="0.35">
      <c r="A912" s="1"/>
      <c r="B912" s="6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21" customHeight="1" x14ac:dyDescent="0.35">
      <c r="A913" s="1"/>
      <c r="B913" s="6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21" customHeight="1" x14ac:dyDescent="0.35">
      <c r="A914" s="1"/>
      <c r="B914" s="6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21" customHeight="1" x14ac:dyDescent="0.35">
      <c r="A915" s="1"/>
      <c r="B915" s="6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21" customHeight="1" x14ac:dyDescent="0.35">
      <c r="A916" s="1"/>
      <c r="B916" s="6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21" customHeight="1" x14ac:dyDescent="0.35">
      <c r="A917" s="1"/>
      <c r="B917" s="6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21" customHeight="1" x14ac:dyDescent="0.35">
      <c r="A918" s="1"/>
      <c r="B918" s="6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21" customHeight="1" x14ac:dyDescent="0.35">
      <c r="A919" s="1"/>
      <c r="B919" s="6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21" customHeight="1" x14ac:dyDescent="0.35">
      <c r="A920" s="1"/>
      <c r="B920" s="6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21" customHeight="1" x14ac:dyDescent="0.35">
      <c r="A921" s="1"/>
      <c r="B921" s="6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21" customHeight="1" x14ac:dyDescent="0.35">
      <c r="A922" s="1"/>
      <c r="B922" s="6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21" customHeight="1" x14ac:dyDescent="0.35">
      <c r="A923" s="1"/>
      <c r="B923" s="6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21" customHeight="1" x14ac:dyDescent="0.35">
      <c r="A924" s="1"/>
      <c r="B924" s="6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21" customHeight="1" x14ac:dyDescent="0.35">
      <c r="A925" s="1"/>
      <c r="B925" s="6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21" customHeight="1" x14ac:dyDescent="0.35">
      <c r="A926" s="1"/>
      <c r="B926" s="6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21" customHeight="1" x14ac:dyDescent="0.35">
      <c r="A927" s="1"/>
      <c r="B927" s="6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21" customHeight="1" x14ac:dyDescent="0.35">
      <c r="A928" s="1"/>
      <c r="B928" s="6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21" customHeight="1" x14ac:dyDescent="0.35">
      <c r="A929" s="1"/>
      <c r="B929" s="6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21" customHeight="1" x14ac:dyDescent="0.35">
      <c r="A930" s="1"/>
      <c r="B930" s="6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21" customHeight="1" x14ac:dyDescent="0.35">
      <c r="A931" s="1"/>
      <c r="B931" s="6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21" customHeight="1" x14ac:dyDescent="0.35">
      <c r="A932" s="1"/>
      <c r="B932" s="6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21" customHeight="1" x14ac:dyDescent="0.35">
      <c r="A933" s="1"/>
      <c r="B933" s="6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21" customHeight="1" x14ac:dyDescent="0.35">
      <c r="A934" s="1"/>
      <c r="B934" s="6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21" customHeight="1" x14ac:dyDescent="0.35">
      <c r="A935" s="1"/>
      <c r="B935" s="6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21" customHeight="1" x14ac:dyDescent="0.35">
      <c r="A936" s="1"/>
      <c r="B936" s="6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21" customHeight="1" x14ac:dyDescent="0.35">
      <c r="A937" s="1"/>
      <c r="B937" s="6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21" customHeight="1" x14ac:dyDescent="0.35">
      <c r="A938" s="1"/>
      <c r="B938" s="6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21" customHeight="1" x14ac:dyDescent="0.35">
      <c r="A939" s="1"/>
      <c r="B939" s="6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21" customHeight="1" x14ac:dyDescent="0.35">
      <c r="A940" s="1"/>
      <c r="B940" s="6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21" customHeight="1" x14ac:dyDescent="0.35">
      <c r="A941" s="1"/>
      <c r="B941" s="6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21" customHeight="1" x14ac:dyDescent="0.35">
      <c r="A942" s="1"/>
      <c r="B942" s="6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21" customHeight="1" x14ac:dyDescent="0.35">
      <c r="A943" s="1"/>
      <c r="B943" s="6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21" customHeight="1" x14ac:dyDescent="0.35">
      <c r="A944" s="1"/>
      <c r="B944" s="6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21" customHeight="1" x14ac:dyDescent="0.35">
      <c r="A945" s="1"/>
      <c r="B945" s="6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21" customHeight="1" x14ac:dyDescent="0.35">
      <c r="A946" s="1"/>
      <c r="B946" s="6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21" customHeight="1" x14ac:dyDescent="0.35">
      <c r="A947" s="1"/>
      <c r="B947" s="6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21" customHeight="1" x14ac:dyDescent="0.35">
      <c r="A948" s="1"/>
      <c r="B948" s="6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21" customHeight="1" x14ac:dyDescent="0.35">
      <c r="A949" s="1"/>
      <c r="B949" s="6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21" customHeight="1" x14ac:dyDescent="0.35">
      <c r="A950" s="1"/>
      <c r="B950" s="6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21" customHeight="1" x14ac:dyDescent="0.35">
      <c r="A951" s="1"/>
      <c r="B951" s="6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21" customHeight="1" x14ac:dyDescent="0.35">
      <c r="A952" s="1"/>
      <c r="B952" s="6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21" customHeight="1" x14ac:dyDescent="0.35">
      <c r="A953" s="1"/>
      <c r="B953" s="6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21" customHeight="1" x14ac:dyDescent="0.35">
      <c r="A954" s="1"/>
      <c r="B954" s="6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21" customHeight="1" x14ac:dyDescent="0.35">
      <c r="A955" s="1"/>
      <c r="B955" s="6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21" customHeight="1" x14ac:dyDescent="0.35">
      <c r="A956" s="1"/>
      <c r="B956" s="6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21" customHeight="1" x14ac:dyDescent="0.35">
      <c r="A957" s="1"/>
      <c r="B957" s="6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21" customHeight="1" x14ac:dyDescent="0.35">
      <c r="A958" s="1"/>
      <c r="B958" s="6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21" customHeight="1" x14ac:dyDescent="0.35">
      <c r="A959" s="1"/>
      <c r="B959" s="6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21" customHeight="1" x14ac:dyDescent="0.35">
      <c r="A960" s="1"/>
      <c r="B960" s="6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21" customHeight="1" x14ac:dyDescent="0.35">
      <c r="A961" s="1"/>
      <c r="B961" s="6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21" customHeight="1" x14ac:dyDescent="0.35">
      <c r="A962" s="1"/>
      <c r="B962" s="6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21" customHeight="1" x14ac:dyDescent="0.35">
      <c r="A963" s="1"/>
      <c r="B963" s="6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21" customHeight="1" x14ac:dyDescent="0.35">
      <c r="A964" s="1"/>
      <c r="B964" s="6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21" customHeight="1" x14ac:dyDescent="0.35">
      <c r="A965" s="1"/>
      <c r="B965" s="6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21" customHeight="1" x14ac:dyDescent="0.35">
      <c r="A966" s="1"/>
      <c r="B966" s="6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21" customHeight="1" x14ac:dyDescent="0.35">
      <c r="A967" s="1"/>
      <c r="B967" s="6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21" customHeight="1" x14ac:dyDescent="0.35">
      <c r="A968" s="1"/>
      <c r="B968" s="6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21" customHeight="1" x14ac:dyDescent="0.35">
      <c r="A969" s="1"/>
      <c r="B969" s="6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21" customHeight="1" x14ac:dyDescent="0.35">
      <c r="A970" s="1"/>
      <c r="B970" s="6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21" customHeight="1" x14ac:dyDescent="0.35">
      <c r="A971" s="1"/>
      <c r="B971" s="6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21" customHeight="1" x14ac:dyDescent="0.35">
      <c r="A972" s="1"/>
      <c r="B972" s="6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21" customHeight="1" x14ac:dyDescent="0.35">
      <c r="A973" s="1"/>
      <c r="B973" s="6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21" customHeight="1" x14ac:dyDescent="0.35">
      <c r="A974" s="1"/>
      <c r="B974" s="6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21" customHeight="1" x14ac:dyDescent="0.35">
      <c r="A975" s="1"/>
      <c r="B975" s="6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21" customHeight="1" x14ac:dyDescent="0.35">
      <c r="A976" s="1"/>
      <c r="B976" s="6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21" customHeight="1" x14ac:dyDescent="0.35">
      <c r="A977" s="1"/>
      <c r="B977" s="6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21" customHeight="1" x14ac:dyDescent="0.35">
      <c r="A978" s="1"/>
      <c r="B978" s="6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21" customHeight="1" x14ac:dyDescent="0.35">
      <c r="A979" s="1"/>
      <c r="B979" s="6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21" customHeight="1" x14ac:dyDescent="0.35">
      <c r="A980" s="1"/>
      <c r="B980" s="6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21" customHeight="1" x14ac:dyDescent="0.35">
      <c r="A981" s="1"/>
      <c r="B981" s="6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21" customHeight="1" x14ac:dyDescent="0.35">
      <c r="A982" s="1"/>
      <c r="B982" s="6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</sheetData>
  <mergeCells count="7">
    <mergeCell ref="A2:A4"/>
    <mergeCell ref="B1:P1"/>
    <mergeCell ref="C2:G2"/>
    <mergeCell ref="H2:K2"/>
    <mergeCell ref="L2:O2"/>
    <mergeCell ref="P2:P4"/>
    <mergeCell ref="B2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7" sqref="B7"/>
    </sheetView>
  </sheetViews>
  <sheetFormatPr defaultRowHeight="21" x14ac:dyDescent="0.35"/>
  <cols>
    <col min="1" max="1" width="9" style="88"/>
    <col min="2" max="2" width="17.875" style="88" customWidth="1"/>
    <col min="3" max="3" width="6" style="88" customWidth="1"/>
    <col min="4" max="4" width="17.75" style="88" customWidth="1"/>
    <col min="5" max="5" width="19" style="88" customWidth="1"/>
    <col min="6" max="6" width="9.25" style="88" bestFit="1" customWidth="1"/>
    <col min="7" max="7" width="15.5" style="88" customWidth="1"/>
    <col min="8" max="8" width="17.875" style="88" customWidth="1"/>
    <col min="9" max="9" width="14.5" style="88" customWidth="1"/>
    <col min="10" max="10" width="9.75" style="88" customWidth="1"/>
    <col min="11" max="11" width="11.125" style="88" customWidth="1"/>
    <col min="12" max="12" width="16.75" style="88" customWidth="1"/>
    <col min="13" max="16384" width="9" style="88"/>
  </cols>
  <sheetData>
    <row r="1" spans="1:12" x14ac:dyDescent="0.35">
      <c r="A1" s="274" t="s">
        <v>522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42" x14ac:dyDescent="0.35">
      <c r="A2" s="201" t="s">
        <v>0</v>
      </c>
      <c r="B2" s="200" t="s">
        <v>523</v>
      </c>
      <c r="C2" s="200" t="s">
        <v>32</v>
      </c>
      <c r="D2" s="200" t="s">
        <v>524</v>
      </c>
      <c r="E2" s="200" t="s">
        <v>525</v>
      </c>
      <c r="F2" s="201" t="s">
        <v>538</v>
      </c>
      <c r="G2" s="200" t="s">
        <v>526</v>
      </c>
      <c r="H2" s="201" t="s">
        <v>539</v>
      </c>
      <c r="I2" s="200" t="s">
        <v>527</v>
      </c>
      <c r="J2" s="200" t="s">
        <v>528</v>
      </c>
      <c r="K2" s="200" t="s">
        <v>529</v>
      </c>
      <c r="L2" s="200" t="s">
        <v>537</v>
      </c>
    </row>
    <row r="3" spans="1:12" x14ac:dyDescent="0.35">
      <c r="A3" s="205">
        <v>1</v>
      </c>
      <c r="B3" s="202" t="s">
        <v>787</v>
      </c>
      <c r="C3" s="203">
        <v>8</v>
      </c>
      <c r="D3" s="204" t="s">
        <v>540</v>
      </c>
      <c r="E3" s="204" t="s">
        <v>530</v>
      </c>
      <c r="F3" s="204">
        <v>2558</v>
      </c>
      <c r="G3" s="204" t="s">
        <v>531</v>
      </c>
      <c r="H3" s="204" t="s">
        <v>532</v>
      </c>
      <c r="I3" s="204" t="s">
        <v>533</v>
      </c>
      <c r="J3" s="204" t="s">
        <v>533</v>
      </c>
      <c r="K3" s="204" t="s">
        <v>534</v>
      </c>
      <c r="L3" s="204" t="s">
        <v>217</v>
      </c>
    </row>
    <row r="4" spans="1:12" s="95" customFormat="1" ht="42" x14ac:dyDescent="0.2">
      <c r="A4" s="206">
        <v>2</v>
      </c>
      <c r="B4" s="207" t="s">
        <v>788</v>
      </c>
      <c r="C4" s="208">
        <v>8</v>
      </c>
      <c r="D4" s="208" t="s">
        <v>541</v>
      </c>
      <c r="E4" s="208" t="s">
        <v>535</v>
      </c>
      <c r="F4" s="208">
        <v>2560</v>
      </c>
      <c r="G4" s="208" t="s">
        <v>531</v>
      </c>
      <c r="H4" s="208" t="s">
        <v>536</v>
      </c>
      <c r="I4" s="208" t="s">
        <v>533</v>
      </c>
      <c r="J4" s="208" t="s">
        <v>533</v>
      </c>
      <c r="K4" s="208" t="s">
        <v>534</v>
      </c>
      <c r="L4" s="208" t="s">
        <v>217</v>
      </c>
    </row>
    <row r="5" spans="1:12" ht="63" x14ac:dyDescent="0.35">
      <c r="A5" s="206">
        <v>3</v>
      </c>
      <c r="B5" s="207" t="s">
        <v>767</v>
      </c>
      <c r="C5" s="208" t="s">
        <v>45</v>
      </c>
      <c r="D5" s="208" t="s">
        <v>772</v>
      </c>
      <c r="E5" s="224" t="s">
        <v>773</v>
      </c>
      <c r="F5" s="208">
        <v>21687</v>
      </c>
      <c r="G5" s="208" t="s">
        <v>768</v>
      </c>
      <c r="H5" s="223" t="s">
        <v>771</v>
      </c>
      <c r="I5" s="208" t="s">
        <v>766</v>
      </c>
      <c r="J5" s="208" t="s">
        <v>769</v>
      </c>
      <c r="K5" s="208" t="s">
        <v>770</v>
      </c>
      <c r="L5" s="208" t="s">
        <v>169</v>
      </c>
    </row>
    <row r="6" spans="1:12" x14ac:dyDescent="0.35">
      <c r="A6" s="206">
        <v>4</v>
      </c>
      <c r="B6" s="207" t="s">
        <v>774</v>
      </c>
      <c r="C6" s="208">
        <v>13</v>
      </c>
      <c r="D6" s="208" t="s">
        <v>775</v>
      </c>
      <c r="E6" s="224" t="s">
        <v>778</v>
      </c>
      <c r="F6" s="208" t="s">
        <v>321</v>
      </c>
      <c r="G6" s="208" t="s">
        <v>776</v>
      </c>
      <c r="H6" s="223" t="s">
        <v>777</v>
      </c>
      <c r="I6" s="208"/>
      <c r="J6" s="208"/>
      <c r="K6" s="208"/>
      <c r="L6" s="208" t="s">
        <v>184</v>
      </c>
    </row>
    <row r="7" spans="1:12" ht="104.25" customHeight="1" x14ac:dyDescent="0.35">
      <c r="A7" s="206">
        <v>5</v>
      </c>
      <c r="B7" s="207" t="s">
        <v>779</v>
      </c>
      <c r="C7" s="208">
        <v>57</v>
      </c>
      <c r="D7" s="208" t="s">
        <v>785</v>
      </c>
      <c r="E7" s="224" t="s">
        <v>780</v>
      </c>
      <c r="F7" s="225">
        <v>21207</v>
      </c>
      <c r="G7" s="208" t="s">
        <v>786</v>
      </c>
      <c r="H7" s="223" t="s">
        <v>782</v>
      </c>
      <c r="I7" s="208" t="s">
        <v>781</v>
      </c>
      <c r="J7" s="208" t="s">
        <v>783</v>
      </c>
      <c r="K7" s="208" t="s">
        <v>784</v>
      </c>
      <c r="L7" s="208" t="s">
        <v>222</v>
      </c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0"/>
  <sheetViews>
    <sheetView topLeftCell="A16" workbookViewId="0">
      <selection activeCell="A2" sqref="A2:AU2"/>
    </sheetView>
  </sheetViews>
  <sheetFormatPr defaultRowHeight="15" customHeight="1" x14ac:dyDescent="0.3"/>
  <cols>
    <col min="1" max="1" width="4.375" style="126" bestFit="1" customWidth="1"/>
    <col min="2" max="2" width="11.75" style="126" customWidth="1"/>
    <col min="3" max="3" width="4.75" style="126" customWidth="1"/>
    <col min="4" max="4" width="16.375" style="126" customWidth="1"/>
    <col min="5" max="11" width="3.625" style="126" customWidth="1"/>
    <col min="12" max="12" width="4.75" style="126" bestFit="1" customWidth="1"/>
    <col min="13" max="24" width="3.625" style="126" customWidth="1"/>
    <col min="25" max="26" width="4.875" style="126" bestFit="1" customWidth="1"/>
    <col min="27" max="39" width="3.625" style="126" customWidth="1"/>
    <col min="40" max="42" width="4.875" style="126" bestFit="1" customWidth="1"/>
    <col min="43" max="43" width="8" style="126" bestFit="1" customWidth="1"/>
    <col min="44" max="47" width="3.625" style="126" customWidth="1"/>
    <col min="48" max="16384" width="9" style="126"/>
  </cols>
  <sheetData>
    <row r="1" spans="1:47" ht="18.75" x14ac:dyDescent="0.3">
      <c r="A1" s="279" t="s">
        <v>466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</row>
    <row r="2" spans="1:47" ht="18.75" x14ac:dyDescent="0.3">
      <c r="A2" s="280" t="s">
        <v>325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</row>
    <row r="3" spans="1:47" ht="18.75" x14ac:dyDescent="0.3">
      <c r="A3" s="275" t="s">
        <v>0</v>
      </c>
      <c r="B3" s="294" t="s">
        <v>326</v>
      </c>
      <c r="C3" s="275" t="s">
        <v>0</v>
      </c>
      <c r="D3" s="275" t="s">
        <v>327</v>
      </c>
      <c r="E3" s="281" t="s">
        <v>328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3"/>
      <c r="AR3" s="276" t="s">
        <v>329</v>
      </c>
      <c r="AS3" s="276"/>
      <c r="AT3" s="276"/>
      <c r="AU3" s="276"/>
    </row>
    <row r="4" spans="1:47" ht="18.75" x14ac:dyDescent="0.3">
      <c r="A4" s="275"/>
      <c r="B4" s="295"/>
      <c r="C4" s="275"/>
      <c r="D4" s="275"/>
      <c r="E4" s="276" t="s">
        <v>273</v>
      </c>
      <c r="F4" s="276"/>
      <c r="G4" s="276"/>
      <c r="H4" s="276"/>
      <c r="I4" s="276"/>
      <c r="J4" s="276"/>
      <c r="K4" s="276"/>
      <c r="L4" s="276"/>
      <c r="M4" s="276" t="s">
        <v>274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7" t="s">
        <v>275</v>
      </c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78"/>
      <c r="AO4" s="284" t="s">
        <v>13</v>
      </c>
      <c r="AP4" s="285"/>
      <c r="AQ4" s="288" t="s">
        <v>330</v>
      </c>
      <c r="AR4" s="275" t="s">
        <v>331</v>
      </c>
      <c r="AS4" s="275"/>
      <c r="AT4" s="275" t="s">
        <v>332</v>
      </c>
      <c r="AU4" s="275"/>
    </row>
    <row r="5" spans="1:47" ht="18.75" x14ac:dyDescent="0.3">
      <c r="A5" s="275"/>
      <c r="B5" s="295"/>
      <c r="C5" s="275"/>
      <c r="D5" s="275"/>
      <c r="E5" s="276" t="s">
        <v>333</v>
      </c>
      <c r="F5" s="276"/>
      <c r="G5" s="276" t="s">
        <v>334</v>
      </c>
      <c r="H5" s="276"/>
      <c r="I5" s="276" t="s">
        <v>335</v>
      </c>
      <c r="J5" s="276"/>
      <c r="K5" s="276" t="s">
        <v>13</v>
      </c>
      <c r="L5" s="276"/>
      <c r="M5" s="276" t="s">
        <v>336</v>
      </c>
      <c r="N5" s="276"/>
      <c r="O5" s="276" t="s">
        <v>337</v>
      </c>
      <c r="P5" s="276"/>
      <c r="Q5" s="276" t="s">
        <v>338</v>
      </c>
      <c r="R5" s="276"/>
      <c r="S5" s="276" t="s">
        <v>339</v>
      </c>
      <c r="T5" s="276"/>
      <c r="U5" s="276" t="s">
        <v>340</v>
      </c>
      <c r="V5" s="276"/>
      <c r="W5" s="276" t="s">
        <v>341</v>
      </c>
      <c r="X5" s="276"/>
      <c r="Y5" s="276" t="s">
        <v>13</v>
      </c>
      <c r="Z5" s="276"/>
      <c r="AA5" s="277" t="s">
        <v>342</v>
      </c>
      <c r="AB5" s="278"/>
      <c r="AC5" s="277" t="s">
        <v>343</v>
      </c>
      <c r="AD5" s="278"/>
      <c r="AE5" s="277" t="s">
        <v>344</v>
      </c>
      <c r="AF5" s="278"/>
      <c r="AG5" s="277" t="s">
        <v>345</v>
      </c>
      <c r="AH5" s="278"/>
      <c r="AI5" s="277" t="s">
        <v>346</v>
      </c>
      <c r="AJ5" s="278"/>
      <c r="AK5" s="277" t="s">
        <v>347</v>
      </c>
      <c r="AL5" s="278"/>
      <c r="AM5" s="277" t="s">
        <v>13</v>
      </c>
      <c r="AN5" s="278"/>
      <c r="AO5" s="286"/>
      <c r="AP5" s="287"/>
      <c r="AQ5" s="289"/>
      <c r="AR5" s="275"/>
      <c r="AS5" s="275"/>
      <c r="AT5" s="275"/>
      <c r="AU5" s="275"/>
    </row>
    <row r="6" spans="1:47" ht="18.75" x14ac:dyDescent="0.3">
      <c r="A6" s="275"/>
      <c r="B6" s="296"/>
      <c r="C6" s="275"/>
      <c r="D6" s="275"/>
      <c r="E6" s="183" t="s">
        <v>33</v>
      </c>
      <c r="F6" s="183" t="s">
        <v>34</v>
      </c>
      <c r="G6" s="183" t="s">
        <v>33</v>
      </c>
      <c r="H6" s="183" t="s">
        <v>34</v>
      </c>
      <c r="I6" s="183" t="s">
        <v>33</v>
      </c>
      <c r="J6" s="183" t="s">
        <v>34</v>
      </c>
      <c r="K6" s="183" t="s">
        <v>33</v>
      </c>
      <c r="L6" s="183" t="s">
        <v>34</v>
      </c>
      <c r="M6" s="183" t="s">
        <v>33</v>
      </c>
      <c r="N6" s="183" t="s">
        <v>34</v>
      </c>
      <c r="O6" s="183" t="s">
        <v>33</v>
      </c>
      <c r="P6" s="183" t="s">
        <v>34</v>
      </c>
      <c r="Q6" s="183" t="s">
        <v>33</v>
      </c>
      <c r="R6" s="183" t="s">
        <v>34</v>
      </c>
      <c r="S6" s="183" t="s">
        <v>33</v>
      </c>
      <c r="T6" s="183" t="s">
        <v>34</v>
      </c>
      <c r="U6" s="183" t="s">
        <v>33</v>
      </c>
      <c r="V6" s="183" t="s">
        <v>34</v>
      </c>
      <c r="W6" s="183" t="s">
        <v>33</v>
      </c>
      <c r="X6" s="183" t="s">
        <v>34</v>
      </c>
      <c r="Y6" s="183" t="s">
        <v>33</v>
      </c>
      <c r="Z6" s="183" t="s">
        <v>34</v>
      </c>
      <c r="AA6" s="183" t="s">
        <v>33</v>
      </c>
      <c r="AB6" s="183" t="s">
        <v>34</v>
      </c>
      <c r="AC6" s="183" t="s">
        <v>33</v>
      </c>
      <c r="AD6" s="183" t="s">
        <v>34</v>
      </c>
      <c r="AE6" s="183" t="s">
        <v>33</v>
      </c>
      <c r="AF6" s="183" t="s">
        <v>34</v>
      </c>
      <c r="AG6" s="183" t="s">
        <v>33</v>
      </c>
      <c r="AH6" s="183" t="s">
        <v>34</v>
      </c>
      <c r="AI6" s="183" t="s">
        <v>33</v>
      </c>
      <c r="AJ6" s="183" t="s">
        <v>34</v>
      </c>
      <c r="AK6" s="183" t="s">
        <v>33</v>
      </c>
      <c r="AL6" s="183" t="s">
        <v>34</v>
      </c>
      <c r="AM6" s="183" t="s">
        <v>33</v>
      </c>
      <c r="AN6" s="183" t="s">
        <v>34</v>
      </c>
      <c r="AO6" s="127" t="s">
        <v>33</v>
      </c>
      <c r="AP6" s="127" t="s">
        <v>34</v>
      </c>
      <c r="AQ6" s="290"/>
      <c r="AR6" s="183" t="s">
        <v>33</v>
      </c>
      <c r="AS6" s="183" t="s">
        <v>34</v>
      </c>
      <c r="AT6" s="183" t="s">
        <v>33</v>
      </c>
      <c r="AU6" s="183" t="s">
        <v>34</v>
      </c>
    </row>
    <row r="7" spans="1:47" ht="18.75" x14ac:dyDescent="0.3">
      <c r="A7" s="183">
        <v>1</v>
      </c>
      <c r="B7" s="128" t="s">
        <v>348</v>
      </c>
      <c r="C7" s="183">
        <v>1</v>
      </c>
      <c r="D7" s="129" t="s">
        <v>349</v>
      </c>
      <c r="E7" s="183">
        <v>13</v>
      </c>
      <c r="F7" s="183">
        <v>11</v>
      </c>
      <c r="G7" s="183">
        <v>10</v>
      </c>
      <c r="H7" s="183">
        <v>11</v>
      </c>
      <c r="I7" s="183"/>
      <c r="J7" s="183"/>
      <c r="K7" s="183">
        <f>E7+G7+I7</f>
        <v>23</v>
      </c>
      <c r="L7" s="183">
        <f>F7+H7+J7</f>
        <v>22</v>
      </c>
      <c r="M7" s="183">
        <v>9</v>
      </c>
      <c r="N7" s="183">
        <v>9</v>
      </c>
      <c r="O7" s="183">
        <v>11</v>
      </c>
      <c r="P7" s="183">
        <v>13</v>
      </c>
      <c r="Q7" s="183">
        <v>14</v>
      </c>
      <c r="R7" s="183">
        <v>7</v>
      </c>
      <c r="S7" s="183">
        <v>15</v>
      </c>
      <c r="T7" s="183">
        <v>6</v>
      </c>
      <c r="U7" s="183">
        <v>10</v>
      </c>
      <c r="V7" s="183">
        <v>11</v>
      </c>
      <c r="W7" s="183">
        <v>18</v>
      </c>
      <c r="X7" s="183">
        <v>9</v>
      </c>
      <c r="Y7" s="183">
        <f>M7+O7+Q7+S7+U7+W7</f>
        <v>77</v>
      </c>
      <c r="Z7" s="183">
        <f>N7+P7+R7+T7+V7+X7</f>
        <v>55</v>
      </c>
      <c r="AA7" s="183">
        <v>66</v>
      </c>
      <c r="AB7" s="183">
        <v>47</v>
      </c>
      <c r="AC7" s="183">
        <v>56</v>
      </c>
      <c r="AD7" s="183">
        <v>44</v>
      </c>
      <c r="AE7" s="183">
        <v>37</v>
      </c>
      <c r="AF7" s="183">
        <v>36</v>
      </c>
      <c r="AG7" s="183"/>
      <c r="AH7" s="183"/>
      <c r="AI7" s="183"/>
      <c r="AJ7" s="183"/>
      <c r="AK7" s="183"/>
      <c r="AL7" s="183"/>
      <c r="AM7" s="183">
        <f>SUM(AK7,AI7,AG7,AE7,AC7,AA7)</f>
        <v>159</v>
      </c>
      <c r="AN7" s="183">
        <f>SUM(AL7,AJ7,AH7,AF7,AD7,AB7)</f>
        <v>127</v>
      </c>
      <c r="AO7" s="183">
        <f>K7+Y7+AM7</f>
        <v>259</v>
      </c>
      <c r="AP7" s="183">
        <f>L7+Z7+AN7</f>
        <v>204</v>
      </c>
      <c r="AQ7" s="183">
        <f>AO7+AP7</f>
        <v>463</v>
      </c>
      <c r="AR7" s="183"/>
      <c r="AS7" s="183"/>
      <c r="AT7" s="183"/>
      <c r="AU7" s="183"/>
    </row>
    <row r="8" spans="1:47" ht="18.75" x14ac:dyDescent="0.3">
      <c r="A8" s="183"/>
      <c r="B8" s="129"/>
      <c r="C8" s="183">
        <v>2</v>
      </c>
      <c r="D8" s="129" t="s">
        <v>196</v>
      </c>
      <c r="E8" s="183">
        <v>6</v>
      </c>
      <c r="F8" s="183">
        <v>4</v>
      </c>
      <c r="G8" s="183">
        <v>7</v>
      </c>
      <c r="H8" s="183">
        <v>8</v>
      </c>
      <c r="I8" s="183"/>
      <c r="J8" s="183"/>
      <c r="K8" s="183">
        <f t="shared" ref="K8:L13" si="0">E8+G8+I8</f>
        <v>13</v>
      </c>
      <c r="L8" s="183">
        <f t="shared" si="0"/>
        <v>12</v>
      </c>
      <c r="M8" s="183">
        <v>5</v>
      </c>
      <c r="N8" s="183">
        <v>5</v>
      </c>
      <c r="O8" s="183">
        <v>10</v>
      </c>
      <c r="P8" s="183">
        <v>7</v>
      </c>
      <c r="Q8" s="183">
        <v>8</v>
      </c>
      <c r="R8" s="183">
        <v>1</v>
      </c>
      <c r="S8" s="183">
        <v>5</v>
      </c>
      <c r="T8" s="183">
        <v>9</v>
      </c>
      <c r="U8" s="183">
        <v>7</v>
      </c>
      <c r="V8" s="183">
        <v>11</v>
      </c>
      <c r="W8" s="183">
        <v>5</v>
      </c>
      <c r="X8" s="183">
        <v>8</v>
      </c>
      <c r="Y8" s="183">
        <f t="shared" ref="Y8:Z13" si="1">M8+O8+Q8+S8+U8+W8</f>
        <v>40</v>
      </c>
      <c r="Z8" s="183">
        <f t="shared" si="1"/>
        <v>41</v>
      </c>
      <c r="AA8" s="183">
        <v>9</v>
      </c>
      <c r="AB8" s="183">
        <v>10</v>
      </c>
      <c r="AC8" s="183">
        <v>10</v>
      </c>
      <c r="AD8" s="183">
        <v>9</v>
      </c>
      <c r="AE8" s="183">
        <v>12</v>
      </c>
      <c r="AF8" s="183">
        <v>15</v>
      </c>
      <c r="AG8" s="183"/>
      <c r="AH8" s="183"/>
      <c r="AI8" s="183"/>
      <c r="AJ8" s="183"/>
      <c r="AK8" s="183"/>
      <c r="AL8" s="183"/>
      <c r="AM8" s="183">
        <f t="shared" ref="AM8:AN13" si="2">SUM(AK8,AI8,AG8,AE8,AC8,AA8)</f>
        <v>31</v>
      </c>
      <c r="AN8" s="183">
        <f t="shared" si="2"/>
        <v>34</v>
      </c>
      <c r="AO8" s="183">
        <f t="shared" ref="AO8:AP13" si="3">K8+Y8+AM8</f>
        <v>84</v>
      </c>
      <c r="AP8" s="183">
        <f t="shared" si="3"/>
        <v>87</v>
      </c>
      <c r="AQ8" s="183">
        <f t="shared" ref="AQ8:AQ13" si="4">AO8+AP8</f>
        <v>171</v>
      </c>
      <c r="AR8" s="183"/>
      <c r="AS8" s="183"/>
      <c r="AT8" s="183"/>
      <c r="AU8" s="183"/>
    </row>
    <row r="9" spans="1:47" ht="18.75" x14ac:dyDescent="0.3">
      <c r="A9" s="183"/>
      <c r="B9" s="129"/>
      <c r="C9" s="183">
        <v>3</v>
      </c>
      <c r="D9" s="129" t="s">
        <v>172</v>
      </c>
      <c r="E9" s="183">
        <v>4</v>
      </c>
      <c r="F9" s="183">
        <v>4</v>
      </c>
      <c r="G9" s="183">
        <v>5</v>
      </c>
      <c r="H9" s="183">
        <v>4</v>
      </c>
      <c r="I9" s="183"/>
      <c r="J9" s="183"/>
      <c r="K9" s="183">
        <f t="shared" si="0"/>
        <v>9</v>
      </c>
      <c r="L9" s="183">
        <f t="shared" si="0"/>
        <v>8</v>
      </c>
      <c r="M9" s="183">
        <v>6</v>
      </c>
      <c r="N9" s="183">
        <v>2</v>
      </c>
      <c r="O9" s="183">
        <v>6</v>
      </c>
      <c r="P9" s="183">
        <v>4</v>
      </c>
      <c r="Q9" s="183">
        <v>7</v>
      </c>
      <c r="R9" s="183">
        <v>1</v>
      </c>
      <c r="S9" s="183">
        <v>4</v>
      </c>
      <c r="T9" s="183">
        <v>4</v>
      </c>
      <c r="U9" s="183">
        <v>5</v>
      </c>
      <c r="V9" s="183">
        <v>7</v>
      </c>
      <c r="W9" s="183">
        <v>8</v>
      </c>
      <c r="X9" s="183">
        <v>4</v>
      </c>
      <c r="Y9" s="183">
        <f t="shared" si="1"/>
        <v>36</v>
      </c>
      <c r="Z9" s="183">
        <f t="shared" si="1"/>
        <v>22</v>
      </c>
      <c r="AA9" s="183">
        <v>10</v>
      </c>
      <c r="AB9" s="183">
        <v>17</v>
      </c>
      <c r="AC9" s="183">
        <v>15</v>
      </c>
      <c r="AD9" s="183">
        <v>12</v>
      </c>
      <c r="AE9" s="183">
        <v>15</v>
      </c>
      <c r="AF9" s="183">
        <v>13</v>
      </c>
      <c r="AG9" s="183"/>
      <c r="AH9" s="183"/>
      <c r="AI9" s="183"/>
      <c r="AJ9" s="183"/>
      <c r="AK9" s="183"/>
      <c r="AL9" s="183"/>
      <c r="AM9" s="183">
        <f t="shared" si="2"/>
        <v>40</v>
      </c>
      <c r="AN9" s="183">
        <f t="shared" si="2"/>
        <v>42</v>
      </c>
      <c r="AO9" s="183">
        <f t="shared" si="3"/>
        <v>85</v>
      </c>
      <c r="AP9" s="183">
        <f t="shared" si="3"/>
        <v>72</v>
      </c>
      <c r="AQ9" s="183">
        <f t="shared" si="4"/>
        <v>157</v>
      </c>
      <c r="AR9" s="183"/>
      <c r="AS9" s="183"/>
      <c r="AT9" s="183"/>
      <c r="AU9" s="183"/>
    </row>
    <row r="10" spans="1:47" ht="18.75" x14ac:dyDescent="0.3">
      <c r="A10" s="183"/>
      <c r="B10" s="129"/>
      <c r="C10" s="183">
        <v>4</v>
      </c>
      <c r="D10" s="129" t="s">
        <v>205</v>
      </c>
      <c r="E10" s="183">
        <v>6</v>
      </c>
      <c r="F10" s="183">
        <v>6</v>
      </c>
      <c r="G10" s="183">
        <v>6</v>
      </c>
      <c r="H10" s="183">
        <v>7</v>
      </c>
      <c r="I10" s="183"/>
      <c r="J10" s="183"/>
      <c r="K10" s="183">
        <f t="shared" si="0"/>
        <v>12</v>
      </c>
      <c r="L10" s="183">
        <f t="shared" si="0"/>
        <v>13</v>
      </c>
      <c r="M10" s="183">
        <v>2</v>
      </c>
      <c r="N10" s="183">
        <v>3</v>
      </c>
      <c r="O10" s="183">
        <v>3</v>
      </c>
      <c r="P10" s="183">
        <v>4</v>
      </c>
      <c r="Q10" s="183">
        <v>3</v>
      </c>
      <c r="R10" s="183">
        <v>3</v>
      </c>
      <c r="S10" s="183">
        <v>4</v>
      </c>
      <c r="T10" s="183">
        <v>5</v>
      </c>
      <c r="U10" s="183">
        <v>8</v>
      </c>
      <c r="V10" s="183">
        <v>5</v>
      </c>
      <c r="W10" s="183">
        <v>3</v>
      </c>
      <c r="X10" s="183">
        <v>5</v>
      </c>
      <c r="Y10" s="183">
        <f t="shared" si="1"/>
        <v>23</v>
      </c>
      <c r="Z10" s="183">
        <f t="shared" si="1"/>
        <v>25</v>
      </c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>
        <f t="shared" si="2"/>
        <v>0</v>
      </c>
      <c r="AN10" s="183">
        <f t="shared" si="2"/>
        <v>0</v>
      </c>
      <c r="AO10" s="183">
        <f t="shared" si="3"/>
        <v>35</v>
      </c>
      <c r="AP10" s="183">
        <f t="shared" si="3"/>
        <v>38</v>
      </c>
      <c r="AQ10" s="183">
        <f t="shared" si="4"/>
        <v>73</v>
      </c>
      <c r="AR10" s="183"/>
      <c r="AS10" s="183"/>
      <c r="AT10" s="183"/>
      <c r="AU10" s="183"/>
    </row>
    <row r="11" spans="1:47" ht="18.75" x14ac:dyDescent="0.3">
      <c r="A11" s="183"/>
      <c r="B11" s="129"/>
      <c r="C11" s="183">
        <v>5</v>
      </c>
      <c r="D11" s="129" t="s">
        <v>187</v>
      </c>
      <c r="E11" s="183">
        <v>2</v>
      </c>
      <c r="F11" s="183">
        <v>2</v>
      </c>
      <c r="G11" s="183">
        <v>5</v>
      </c>
      <c r="H11" s="183">
        <v>4</v>
      </c>
      <c r="I11" s="183"/>
      <c r="J11" s="183"/>
      <c r="K11" s="183">
        <f t="shared" si="0"/>
        <v>7</v>
      </c>
      <c r="L11" s="183">
        <f t="shared" si="0"/>
        <v>6</v>
      </c>
      <c r="M11" s="183">
        <v>9</v>
      </c>
      <c r="N11" s="183">
        <v>2</v>
      </c>
      <c r="O11" s="183">
        <v>0</v>
      </c>
      <c r="P11" s="183">
        <v>0</v>
      </c>
      <c r="Q11" s="183">
        <v>4</v>
      </c>
      <c r="R11" s="183">
        <v>6</v>
      </c>
      <c r="S11" s="183">
        <v>6</v>
      </c>
      <c r="T11" s="183">
        <v>8</v>
      </c>
      <c r="U11" s="183">
        <v>4</v>
      </c>
      <c r="V11" s="183">
        <v>2</v>
      </c>
      <c r="W11" s="183">
        <v>4</v>
      </c>
      <c r="X11" s="183">
        <v>4</v>
      </c>
      <c r="Y11" s="183">
        <f t="shared" si="1"/>
        <v>27</v>
      </c>
      <c r="Z11" s="183">
        <f t="shared" si="1"/>
        <v>22</v>
      </c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>
        <f t="shared" si="2"/>
        <v>0</v>
      </c>
      <c r="AN11" s="183">
        <f t="shared" si="2"/>
        <v>0</v>
      </c>
      <c r="AO11" s="183">
        <f t="shared" si="3"/>
        <v>34</v>
      </c>
      <c r="AP11" s="183">
        <f t="shared" si="3"/>
        <v>28</v>
      </c>
      <c r="AQ11" s="183">
        <f t="shared" si="4"/>
        <v>62</v>
      </c>
      <c r="AR11" s="183"/>
      <c r="AS11" s="183"/>
      <c r="AT11" s="183"/>
      <c r="AU11" s="183"/>
    </row>
    <row r="12" spans="1:47" ht="18.75" x14ac:dyDescent="0.3">
      <c r="A12" s="183"/>
      <c r="B12" s="129"/>
      <c r="C12" s="183">
        <v>6</v>
      </c>
      <c r="D12" s="129" t="s">
        <v>350</v>
      </c>
      <c r="E12" s="183">
        <v>19</v>
      </c>
      <c r="F12" s="183">
        <v>19</v>
      </c>
      <c r="G12" s="183">
        <v>19</v>
      </c>
      <c r="H12" s="183">
        <v>26</v>
      </c>
      <c r="I12" s="183">
        <v>18</v>
      </c>
      <c r="J12" s="183">
        <v>18</v>
      </c>
      <c r="K12" s="183">
        <f t="shared" si="0"/>
        <v>56</v>
      </c>
      <c r="L12" s="183">
        <f t="shared" si="0"/>
        <v>63</v>
      </c>
      <c r="M12" s="183">
        <v>31</v>
      </c>
      <c r="N12" s="183">
        <v>34</v>
      </c>
      <c r="O12" s="183">
        <v>28</v>
      </c>
      <c r="P12" s="183">
        <v>32</v>
      </c>
      <c r="Q12" s="183">
        <v>29</v>
      </c>
      <c r="R12" s="183">
        <v>23</v>
      </c>
      <c r="S12" s="183">
        <v>28</v>
      </c>
      <c r="T12" s="183">
        <v>29</v>
      </c>
      <c r="U12" s="183">
        <v>12</v>
      </c>
      <c r="V12" s="183">
        <v>11</v>
      </c>
      <c r="W12" s="183">
        <v>11</v>
      </c>
      <c r="X12" s="183">
        <v>15</v>
      </c>
      <c r="Y12" s="183">
        <f t="shared" si="1"/>
        <v>139</v>
      </c>
      <c r="Z12" s="183">
        <f t="shared" si="1"/>
        <v>144</v>
      </c>
      <c r="AA12" s="183">
        <v>19</v>
      </c>
      <c r="AB12" s="183">
        <v>11</v>
      </c>
      <c r="AC12" s="183">
        <v>15</v>
      </c>
      <c r="AD12" s="183">
        <v>15</v>
      </c>
      <c r="AE12" s="183">
        <v>5</v>
      </c>
      <c r="AF12" s="183">
        <v>4</v>
      </c>
      <c r="AG12" s="183">
        <v>8</v>
      </c>
      <c r="AH12" s="183">
        <v>6</v>
      </c>
      <c r="AI12" s="183">
        <v>5</v>
      </c>
      <c r="AJ12" s="183">
        <v>22</v>
      </c>
      <c r="AK12" s="183">
        <v>0</v>
      </c>
      <c r="AL12" s="183">
        <v>2</v>
      </c>
      <c r="AM12" s="183">
        <f t="shared" si="2"/>
        <v>52</v>
      </c>
      <c r="AN12" s="183">
        <f t="shared" si="2"/>
        <v>60</v>
      </c>
      <c r="AO12" s="183">
        <f t="shared" si="3"/>
        <v>247</v>
      </c>
      <c r="AP12" s="183">
        <f t="shared" si="3"/>
        <v>267</v>
      </c>
      <c r="AQ12" s="183">
        <f t="shared" si="4"/>
        <v>514</v>
      </c>
      <c r="AR12" s="183"/>
      <c r="AS12" s="183"/>
      <c r="AT12" s="183"/>
      <c r="AU12" s="183"/>
    </row>
    <row r="13" spans="1:47" ht="18.75" x14ac:dyDescent="0.3">
      <c r="A13" s="183"/>
      <c r="B13" s="129"/>
      <c r="C13" s="183">
        <v>7</v>
      </c>
      <c r="D13" s="129" t="s">
        <v>351</v>
      </c>
      <c r="E13" s="183">
        <v>15</v>
      </c>
      <c r="F13" s="183">
        <v>11</v>
      </c>
      <c r="G13" s="183">
        <v>17</v>
      </c>
      <c r="H13" s="183">
        <v>15</v>
      </c>
      <c r="I13" s="183">
        <v>17</v>
      </c>
      <c r="J13" s="183">
        <v>15</v>
      </c>
      <c r="K13" s="183">
        <f t="shared" si="0"/>
        <v>49</v>
      </c>
      <c r="L13" s="183">
        <f t="shared" si="0"/>
        <v>41</v>
      </c>
      <c r="M13" s="183">
        <v>11</v>
      </c>
      <c r="N13" s="183">
        <v>10</v>
      </c>
      <c r="O13" s="183">
        <v>5</v>
      </c>
      <c r="P13" s="183">
        <v>7</v>
      </c>
      <c r="Q13" s="183"/>
      <c r="R13" s="183"/>
      <c r="S13" s="183"/>
      <c r="T13" s="183"/>
      <c r="U13" s="183"/>
      <c r="V13" s="183"/>
      <c r="W13" s="183"/>
      <c r="X13" s="183"/>
      <c r="Y13" s="183">
        <f t="shared" si="1"/>
        <v>16</v>
      </c>
      <c r="Z13" s="183">
        <f t="shared" si="1"/>
        <v>17</v>
      </c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>
        <f t="shared" si="2"/>
        <v>0</v>
      </c>
      <c r="AN13" s="183">
        <f t="shared" si="2"/>
        <v>0</v>
      </c>
      <c r="AO13" s="183">
        <f t="shared" si="3"/>
        <v>65</v>
      </c>
      <c r="AP13" s="183">
        <f t="shared" si="3"/>
        <v>58</v>
      </c>
      <c r="AQ13" s="183">
        <f t="shared" si="4"/>
        <v>123</v>
      </c>
      <c r="AR13" s="183"/>
      <c r="AS13" s="183"/>
      <c r="AT13" s="183"/>
      <c r="AU13" s="183"/>
    </row>
    <row r="14" spans="1:47" s="132" customFormat="1" ht="18.75" x14ac:dyDescent="0.3">
      <c r="A14" s="130"/>
      <c r="B14" s="131"/>
      <c r="C14" s="130"/>
      <c r="D14" s="130" t="s">
        <v>352</v>
      </c>
      <c r="E14" s="130">
        <f>SUM(E7:E13)</f>
        <v>65</v>
      </c>
      <c r="F14" s="130">
        <f t="shared" ref="F14:AM14" si="5">SUM(F7:F13)</f>
        <v>57</v>
      </c>
      <c r="G14" s="130">
        <f t="shared" si="5"/>
        <v>69</v>
      </c>
      <c r="H14" s="130">
        <f t="shared" si="5"/>
        <v>75</v>
      </c>
      <c r="I14" s="130"/>
      <c r="J14" s="130"/>
      <c r="K14" s="130">
        <f t="shared" si="5"/>
        <v>169</v>
      </c>
      <c r="L14" s="130">
        <f t="shared" si="5"/>
        <v>165</v>
      </c>
      <c r="M14" s="130">
        <f t="shared" si="5"/>
        <v>73</v>
      </c>
      <c r="N14" s="130">
        <f t="shared" si="5"/>
        <v>65</v>
      </c>
      <c r="O14" s="130">
        <f t="shared" si="5"/>
        <v>63</v>
      </c>
      <c r="P14" s="130">
        <f t="shared" si="5"/>
        <v>67</v>
      </c>
      <c r="Q14" s="130">
        <f t="shared" si="5"/>
        <v>65</v>
      </c>
      <c r="R14" s="130">
        <f t="shared" si="5"/>
        <v>41</v>
      </c>
      <c r="S14" s="130">
        <f t="shared" si="5"/>
        <v>62</v>
      </c>
      <c r="T14" s="130">
        <f t="shared" si="5"/>
        <v>61</v>
      </c>
      <c r="U14" s="130">
        <f t="shared" si="5"/>
        <v>46</v>
      </c>
      <c r="V14" s="130">
        <f t="shared" si="5"/>
        <v>47</v>
      </c>
      <c r="W14" s="130">
        <f t="shared" si="5"/>
        <v>49</v>
      </c>
      <c r="X14" s="130">
        <f t="shared" si="5"/>
        <v>45</v>
      </c>
      <c r="Y14" s="130">
        <f t="shared" si="5"/>
        <v>358</v>
      </c>
      <c r="Z14" s="130">
        <f t="shared" si="5"/>
        <v>326</v>
      </c>
      <c r="AA14" s="130">
        <f t="shared" si="5"/>
        <v>104</v>
      </c>
      <c r="AB14" s="130">
        <f t="shared" si="5"/>
        <v>85</v>
      </c>
      <c r="AC14" s="130">
        <f t="shared" si="5"/>
        <v>96</v>
      </c>
      <c r="AD14" s="130">
        <f t="shared" si="5"/>
        <v>80</v>
      </c>
      <c r="AE14" s="130">
        <f t="shared" si="5"/>
        <v>69</v>
      </c>
      <c r="AF14" s="130">
        <f t="shared" si="5"/>
        <v>68</v>
      </c>
      <c r="AG14" s="130">
        <f t="shared" si="5"/>
        <v>8</v>
      </c>
      <c r="AH14" s="130">
        <f t="shared" si="5"/>
        <v>6</v>
      </c>
      <c r="AI14" s="130">
        <f t="shared" si="5"/>
        <v>5</v>
      </c>
      <c r="AJ14" s="130">
        <f t="shared" si="5"/>
        <v>22</v>
      </c>
      <c r="AK14" s="130">
        <f t="shared" si="5"/>
        <v>0</v>
      </c>
      <c r="AL14" s="130">
        <f t="shared" si="5"/>
        <v>2</v>
      </c>
      <c r="AM14" s="130">
        <f t="shared" si="5"/>
        <v>282</v>
      </c>
      <c r="AN14" s="130">
        <f>SUM(AN7:AN13)</f>
        <v>263</v>
      </c>
      <c r="AO14" s="130">
        <f t="shared" ref="AO14:AU14" si="6">SUM(AO7:AO13)</f>
        <v>809</v>
      </c>
      <c r="AP14" s="130">
        <f t="shared" si="6"/>
        <v>754</v>
      </c>
      <c r="AQ14" s="130">
        <f t="shared" si="6"/>
        <v>1563</v>
      </c>
      <c r="AR14" s="130">
        <f t="shared" si="6"/>
        <v>0</v>
      </c>
      <c r="AS14" s="130">
        <f t="shared" si="6"/>
        <v>0</v>
      </c>
      <c r="AT14" s="130">
        <f t="shared" si="6"/>
        <v>0</v>
      </c>
      <c r="AU14" s="130">
        <f t="shared" si="6"/>
        <v>0</v>
      </c>
    </row>
    <row r="15" spans="1:47" ht="18.75" x14ac:dyDescent="0.3">
      <c r="A15" s="183">
        <v>2</v>
      </c>
      <c r="B15" s="128" t="s">
        <v>21</v>
      </c>
      <c r="C15" s="183">
        <v>1</v>
      </c>
      <c r="D15" s="129" t="s">
        <v>179</v>
      </c>
      <c r="E15" s="183">
        <v>10</v>
      </c>
      <c r="F15" s="183">
        <v>5</v>
      </c>
      <c r="G15" s="183">
        <v>10</v>
      </c>
      <c r="H15" s="183">
        <v>9</v>
      </c>
      <c r="I15" s="183"/>
      <c r="J15" s="183"/>
      <c r="K15" s="183">
        <f>E15+G15+I15</f>
        <v>20</v>
      </c>
      <c r="L15" s="183">
        <f>F15+H15+J15</f>
        <v>14</v>
      </c>
      <c r="M15" s="183">
        <v>3</v>
      </c>
      <c r="N15" s="183">
        <v>8</v>
      </c>
      <c r="O15" s="183">
        <v>9</v>
      </c>
      <c r="P15" s="183">
        <v>8</v>
      </c>
      <c r="Q15" s="183">
        <v>7</v>
      </c>
      <c r="R15" s="183">
        <v>5</v>
      </c>
      <c r="S15" s="183">
        <v>12</v>
      </c>
      <c r="T15" s="183">
        <v>7</v>
      </c>
      <c r="U15" s="183">
        <v>7</v>
      </c>
      <c r="V15" s="183">
        <v>7</v>
      </c>
      <c r="W15" s="183">
        <v>6</v>
      </c>
      <c r="X15" s="183">
        <v>3</v>
      </c>
      <c r="Y15" s="183">
        <f>M15+O15+Q15+S15+U15+W15</f>
        <v>44</v>
      </c>
      <c r="Z15" s="183">
        <f>N15+P15+R15+T15+V15+X15</f>
        <v>38</v>
      </c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>
        <f t="shared" ref="AM15:AN18" si="7">SUM(AK15,AI15,AG15,AE15,AC15,AA15)</f>
        <v>0</v>
      </c>
      <c r="AN15" s="183">
        <f t="shared" si="7"/>
        <v>0</v>
      </c>
      <c r="AO15" s="183">
        <f>K15+Y15+AM15</f>
        <v>64</v>
      </c>
      <c r="AP15" s="183">
        <f>L15+Z15+AN15</f>
        <v>52</v>
      </c>
      <c r="AQ15" s="183">
        <f>AO15+AP15</f>
        <v>116</v>
      </c>
      <c r="AR15" s="183"/>
      <c r="AS15" s="183"/>
      <c r="AT15" s="183"/>
      <c r="AU15" s="183"/>
    </row>
    <row r="16" spans="1:47" ht="18.75" x14ac:dyDescent="0.3">
      <c r="A16" s="183"/>
      <c r="B16" s="129"/>
      <c r="C16" s="183">
        <v>2</v>
      </c>
      <c r="D16" s="129" t="s">
        <v>186</v>
      </c>
      <c r="E16" s="183">
        <v>6</v>
      </c>
      <c r="F16" s="183">
        <v>2</v>
      </c>
      <c r="G16" s="183">
        <v>6</v>
      </c>
      <c r="H16" s="183">
        <v>3</v>
      </c>
      <c r="I16" s="183"/>
      <c r="J16" s="183"/>
      <c r="K16" s="183">
        <f>E16+G16+I16</f>
        <v>12</v>
      </c>
      <c r="L16" s="183">
        <f>F16+H16+J16</f>
        <v>5</v>
      </c>
      <c r="M16" s="183">
        <v>4</v>
      </c>
      <c r="N16" s="183">
        <v>4</v>
      </c>
      <c r="O16" s="183">
        <v>4</v>
      </c>
      <c r="P16" s="183">
        <v>4</v>
      </c>
      <c r="Q16" s="183">
        <v>3</v>
      </c>
      <c r="R16" s="183">
        <v>2</v>
      </c>
      <c r="S16" s="183">
        <v>4</v>
      </c>
      <c r="T16" s="183">
        <v>4</v>
      </c>
      <c r="U16" s="183">
        <v>2</v>
      </c>
      <c r="V16" s="183">
        <v>7</v>
      </c>
      <c r="W16" s="183">
        <v>2</v>
      </c>
      <c r="X16" s="183">
        <v>1</v>
      </c>
      <c r="Y16" s="183">
        <f>M16+O16+Q16+S16+U16+W16</f>
        <v>19</v>
      </c>
      <c r="Z16" s="183">
        <f>N16+P16+R16+T16+V16+X16</f>
        <v>22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>
        <f t="shared" si="7"/>
        <v>0</v>
      </c>
      <c r="AN16" s="183">
        <f t="shared" si="7"/>
        <v>0</v>
      </c>
      <c r="AO16" s="183">
        <f>K16+Y16+AM16</f>
        <v>31</v>
      </c>
      <c r="AP16" s="183">
        <f>L16+Z16+AN16</f>
        <v>27</v>
      </c>
      <c r="AQ16" s="183">
        <f>AO16+AP16</f>
        <v>58</v>
      </c>
      <c r="AR16" s="183"/>
      <c r="AS16" s="183"/>
      <c r="AT16" s="183"/>
      <c r="AU16" s="183"/>
    </row>
    <row r="17" spans="1:47" ht="18.75" x14ac:dyDescent="0.3">
      <c r="A17" s="183"/>
      <c r="B17" s="129"/>
      <c r="C17" s="183">
        <v>3</v>
      </c>
      <c r="D17" s="129" t="s">
        <v>195</v>
      </c>
      <c r="E17" s="183">
        <v>0</v>
      </c>
      <c r="F17" s="183">
        <v>3</v>
      </c>
      <c r="G17" s="183">
        <v>2</v>
      </c>
      <c r="H17" s="183">
        <v>3</v>
      </c>
      <c r="I17" s="183"/>
      <c r="J17" s="183"/>
      <c r="K17" s="183">
        <f t="shared" ref="K17:L18" si="8">E17+G17+I17</f>
        <v>2</v>
      </c>
      <c r="L17" s="183">
        <f t="shared" si="8"/>
        <v>6</v>
      </c>
      <c r="M17" s="183">
        <v>3</v>
      </c>
      <c r="N17" s="183">
        <v>4</v>
      </c>
      <c r="O17" s="183">
        <v>0</v>
      </c>
      <c r="P17" s="183">
        <v>2</v>
      </c>
      <c r="Q17" s="183">
        <v>0</v>
      </c>
      <c r="R17" s="183">
        <v>0</v>
      </c>
      <c r="S17" s="183">
        <v>1</v>
      </c>
      <c r="T17" s="183">
        <v>4</v>
      </c>
      <c r="U17" s="183">
        <v>0</v>
      </c>
      <c r="V17" s="183">
        <v>1</v>
      </c>
      <c r="W17" s="183">
        <v>0</v>
      </c>
      <c r="X17" s="183">
        <v>3</v>
      </c>
      <c r="Y17" s="183">
        <f t="shared" ref="Y17:Z18" si="9">M17+O17+Q17+S17+U17+W17</f>
        <v>4</v>
      </c>
      <c r="Z17" s="183">
        <f t="shared" si="9"/>
        <v>14</v>
      </c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>
        <f t="shared" si="7"/>
        <v>0</v>
      </c>
      <c r="AN17" s="183">
        <f t="shared" si="7"/>
        <v>0</v>
      </c>
      <c r="AO17" s="183">
        <f t="shared" ref="AO17:AP18" si="10">K17+Y17+AM17</f>
        <v>6</v>
      </c>
      <c r="AP17" s="183">
        <f t="shared" si="10"/>
        <v>20</v>
      </c>
      <c r="AQ17" s="183">
        <f t="shared" ref="AQ17:AQ18" si="11">AO17+AP17</f>
        <v>26</v>
      </c>
      <c r="AR17" s="183"/>
      <c r="AS17" s="183"/>
      <c r="AT17" s="183"/>
      <c r="AU17" s="183"/>
    </row>
    <row r="18" spans="1:47" ht="18.75" x14ac:dyDescent="0.3">
      <c r="A18" s="183"/>
      <c r="B18" s="129"/>
      <c r="C18" s="183">
        <v>4</v>
      </c>
      <c r="D18" s="129" t="s">
        <v>204</v>
      </c>
      <c r="E18" s="183">
        <v>1</v>
      </c>
      <c r="F18" s="183">
        <v>1</v>
      </c>
      <c r="G18" s="183">
        <v>7</v>
      </c>
      <c r="H18" s="183">
        <v>6</v>
      </c>
      <c r="I18" s="183"/>
      <c r="J18" s="183"/>
      <c r="K18" s="183">
        <f t="shared" si="8"/>
        <v>8</v>
      </c>
      <c r="L18" s="183">
        <f t="shared" si="8"/>
        <v>7</v>
      </c>
      <c r="M18" s="183">
        <v>4</v>
      </c>
      <c r="N18" s="183">
        <v>3</v>
      </c>
      <c r="O18" s="183">
        <v>2</v>
      </c>
      <c r="P18" s="183">
        <v>1</v>
      </c>
      <c r="Q18" s="183">
        <v>2</v>
      </c>
      <c r="R18" s="183">
        <v>1</v>
      </c>
      <c r="S18" s="183">
        <v>2</v>
      </c>
      <c r="T18" s="183">
        <v>4</v>
      </c>
      <c r="U18" s="183">
        <v>0</v>
      </c>
      <c r="V18" s="183">
        <v>4</v>
      </c>
      <c r="W18" s="183">
        <v>3</v>
      </c>
      <c r="X18" s="183">
        <v>1</v>
      </c>
      <c r="Y18" s="183">
        <f t="shared" si="9"/>
        <v>13</v>
      </c>
      <c r="Z18" s="183">
        <f t="shared" si="9"/>
        <v>14</v>
      </c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>
        <f t="shared" si="7"/>
        <v>0</v>
      </c>
      <c r="AN18" s="183">
        <f t="shared" si="7"/>
        <v>0</v>
      </c>
      <c r="AO18" s="183">
        <f t="shared" si="10"/>
        <v>21</v>
      </c>
      <c r="AP18" s="183">
        <f t="shared" si="10"/>
        <v>21</v>
      </c>
      <c r="AQ18" s="183">
        <f t="shared" si="11"/>
        <v>42</v>
      </c>
      <c r="AR18" s="183"/>
      <c r="AS18" s="183"/>
      <c r="AT18" s="183"/>
      <c r="AU18" s="183"/>
    </row>
    <row r="19" spans="1:47" ht="18.75" x14ac:dyDescent="0.3">
      <c r="A19" s="130"/>
      <c r="B19" s="131"/>
      <c r="C19" s="130"/>
      <c r="D19" s="130" t="s">
        <v>353</v>
      </c>
      <c r="E19" s="130">
        <f>SUM(E15:E18)</f>
        <v>17</v>
      </c>
      <c r="F19" s="130">
        <f t="shared" ref="F19:AU19" si="12">SUM(F15:F18)</f>
        <v>11</v>
      </c>
      <c r="G19" s="130">
        <f t="shared" si="12"/>
        <v>25</v>
      </c>
      <c r="H19" s="130">
        <f t="shared" si="12"/>
        <v>21</v>
      </c>
      <c r="I19" s="130">
        <f t="shared" si="12"/>
        <v>0</v>
      </c>
      <c r="J19" s="130">
        <f t="shared" si="12"/>
        <v>0</v>
      </c>
      <c r="K19" s="130">
        <f t="shared" si="12"/>
        <v>42</v>
      </c>
      <c r="L19" s="130">
        <f t="shared" si="12"/>
        <v>32</v>
      </c>
      <c r="M19" s="130">
        <f t="shared" si="12"/>
        <v>14</v>
      </c>
      <c r="N19" s="130">
        <f t="shared" si="12"/>
        <v>19</v>
      </c>
      <c r="O19" s="130">
        <f t="shared" si="12"/>
        <v>15</v>
      </c>
      <c r="P19" s="130">
        <f t="shared" si="12"/>
        <v>15</v>
      </c>
      <c r="Q19" s="130">
        <f t="shared" si="12"/>
        <v>12</v>
      </c>
      <c r="R19" s="130">
        <f t="shared" si="12"/>
        <v>8</v>
      </c>
      <c r="S19" s="130">
        <f t="shared" si="12"/>
        <v>19</v>
      </c>
      <c r="T19" s="130">
        <f t="shared" si="12"/>
        <v>19</v>
      </c>
      <c r="U19" s="130">
        <f t="shared" si="12"/>
        <v>9</v>
      </c>
      <c r="V19" s="130">
        <f t="shared" si="12"/>
        <v>19</v>
      </c>
      <c r="W19" s="130">
        <f t="shared" si="12"/>
        <v>11</v>
      </c>
      <c r="X19" s="130">
        <f t="shared" si="12"/>
        <v>8</v>
      </c>
      <c r="Y19" s="130">
        <f t="shared" si="12"/>
        <v>80</v>
      </c>
      <c r="Z19" s="130">
        <f t="shared" si="12"/>
        <v>88</v>
      </c>
      <c r="AA19" s="130">
        <f t="shared" si="12"/>
        <v>0</v>
      </c>
      <c r="AB19" s="130">
        <f t="shared" si="12"/>
        <v>0</v>
      </c>
      <c r="AC19" s="130">
        <f t="shared" si="12"/>
        <v>0</v>
      </c>
      <c r="AD19" s="130">
        <f t="shared" si="12"/>
        <v>0</v>
      </c>
      <c r="AE19" s="130">
        <f t="shared" si="12"/>
        <v>0</v>
      </c>
      <c r="AF19" s="130">
        <f t="shared" si="12"/>
        <v>0</v>
      </c>
      <c r="AG19" s="130">
        <f t="shared" si="12"/>
        <v>0</v>
      </c>
      <c r="AH19" s="130">
        <f t="shared" si="12"/>
        <v>0</v>
      </c>
      <c r="AI19" s="130">
        <f t="shared" si="12"/>
        <v>0</v>
      </c>
      <c r="AJ19" s="130">
        <f t="shared" si="12"/>
        <v>0</v>
      </c>
      <c r="AK19" s="130">
        <f t="shared" si="12"/>
        <v>0</v>
      </c>
      <c r="AL19" s="130">
        <f t="shared" si="12"/>
        <v>0</v>
      </c>
      <c r="AM19" s="130">
        <f t="shared" si="12"/>
        <v>0</v>
      </c>
      <c r="AN19" s="130">
        <f t="shared" si="12"/>
        <v>0</v>
      </c>
      <c r="AO19" s="130">
        <f t="shared" si="12"/>
        <v>122</v>
      </c>
      <c r="AP19" s="130">
        <f t="shared" si="12"/>
        <v>120</v>
      </c>
      <c r="AQ19" s="130">
        <f t="shared" si="12"/>
        <v>242</v>
      </c>
      <c r="AR19" s="130">
        <f t="shared" si="12"/>
        <v>0</v>
      </c>
      <c r="AS19" s="130">
        <f t="shared" si="12"/>
        <v>0</v>
      </c>
      <c r="AT19" s="130">
        <f t="shared" si="12"/>
        <v>0</v>
      </c>
      <c r="AU19" s="130">
        <f t="shared" si="12"/>
        <v>0</v>
      </c>
    </row>
    <row r="20" spans="1:47" ht="18.75" x14ac:dyDescent="0.3">
      <c r="A20" s="183">
        <v>3</v>
      </c>
      <c r="B20" s="128" t="s">
        <v>18</v>
      </c>
      <c r="C20" s="183">
        <v>1</v>
      </c>
      <c r="D20" s="129" t="s">
        <v>170</v>
      </c>
      <c r="E20" s="183">
        <v>4</v>
      </c>
      <c r="F20" s="183">
        <v>5</v>
      </c>
      <c r="G20" s="183">
        <v>8</v>
      </c>
      <c r="H20" s="183">
        <v>7</v>
      </c>
      <c r="I20" s="183"/>
      <c r="J20" s="183"/>
      <c r="K20" s="183">
        <f>E20+G20+I20</f>
        <v>12</v>
      </c>
      <c r="L20" s="183">
        <f>F20+H20+J20</f>
        <v>12</v>
      </c>
      <c r="M20" s="183">
        <v>4</v>
      </c>
      <c r="N20" s="183">
        <v>7</v>
      </c>
      <c r="O20" s="183">
        <v>2</v>
      </c>
      <c r="P20" s="183">
        <v>7</v>
      </c>
      <c r="Q20" s="183">
        <v>6</v>
      </c>
      <c r="R20" s="183">
        <v>8</v>
      </c>
      <c r="S20" s="183">
        <v>9</v>
      </c>
      <c r="T20" s="183">
        <v>8</v>
      </c>
      <c r="U20" s="183">
        <v>5</v>
      </c>
      <c r="V20" s="183">
        <v>10</v>
      </c>
      <c r="W20" s="183">
        <v>6</v>
      </c>
      <c r="X20" s="183">
        <v>7</v>
      </c>
      <c r="Y20" s="183">
        <f>M20+O20+Q20+S20+U20+W20</f>
        <v>32</v>
      </c>
      <c r="Z20" s="183">
        <f>N20+P20+R20+T20+V20+X20</f>
        <v>47</v>
      </c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>
        <f t="shared" ref="AM20:AN24" si="13">SUM(AK20,AI20,AG20,AE20,AC20,AA20)</f>
        <v>0</v>
      </c>
      <c r="AN20" s="183">
        <f t="shared" si="13"/>
        <v>0</v>
      </c>
      <c r="AO20" s="183">
        <f>K20+Y20+AM20</f>
        <v>44</v>
      </c>
      <c r="AP20" s="183">
        <f>L20+Z20+AN20</f>
        <v>59</v>
      </c>
      <c r="AQ20" s="183">
        <f>AO20+AP20</f>
        <v>103</v>
      </c>
      <c r="AR20" s="183"/>
      <c r="AS20" s="183"/>
      <c r="AT20" s="183"/>
      <c r="AU20" s="183"/>
    </row>
    <row r="21" spans="1:47" ht="18.75" x14ac:dyDescent="0.3">
      <c r="A21" s="183"/>
      <c r="B21" s="129"/>
      <c r="C21" s="183">
        <v>2</v>
      </c>
      <c r="D21" s="129" t="s">
        <v>185</v>
      </c>
      <c r="E21" s="183">
        <v>10</v>
      </c>
      <c r="F21" s="183">
        <v>6</v>
      </c>
      <c r="G21" s="183">
        <v>0</v>
      </c>
      <c r="H21" s="183">
        <v>1</v>
      </c>
      <c r="I21" s="183"/>
      <c r="J21" s="183"/>
      <c r="K21" s="183">
        <f t="shared" ref="K21:L24" si="14">E21+G21+I21</f>
        <v>10</v>
      </c>
      <c r="L21" s="183">
        <f t="shared" si="14"/>
        <v>7</v>
      </c>
      <c r="M21" s="183">
        <v>3</v>
      </c>
      <c r="N21" s="183">
        <v>1</v>
      </c>
      <c r="O21" s="183">
        <v>3</v>
      </c>
      <c r="P21" s="183">
        <v>1</v>
      </c>
      <c r="Q21" s="183">
        <v>7</v>
      </c>
      <c r="R21" s="183">
        <v>2</v>
      </c>
      <c r="S21" s="183">
        <v>9</v>
      </c>
      <c r="T21" s="183">
        <v>4</v>
      </c>
      <c r="U21" s="183">
        <v>2</v>
      </c>
      <c r="V21" s="183">
        <v>3</v>
      </c>
      <c r="W21" s="183">
        <v>2</v>
      </c>
      <c r="X21" s="183">
        <v>2</v>
      </c>
      <c r="Y21" s="183">
        <f t="shared" ref="Y21:Z24" si="15">M21+O21+Q21+S21+U21+W21</f>
        <v>26</v>
      </c>
      <c r="Z21" s="183">
        <f t="shared" si="15"/>
        <v>13</v>
      </c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>
        <f t="shared" si="13"/>
        <v>0</v>
      </c>
      <c r="AN21" s="183">
        <f t="shared" si="13"/>
        <v>0</v>
      </c>
      <c r="AO21" s="183">
        <f t="shared" ref="AO21:AP24" si="16">K21+Y21+AM21</f>
        <v>36</v>
      </c>
      <c r="AP21" s="183">
        <f t="shared" si="16"/>
        <v>20</v>
      </c>
      <c r="AQ21" s="183">
        <f t="shared" ref="AQ21:AQ24" si="17">AO21+AP21</f>
        <v>56</v>
      </c>
      <c r="AR21" s="183"/>
      <c r="AS21" s="183"/>
      <c r="AT21" s="183"/>
      <c r="AU21" s="183"/>
    </row>
    <row r="22" spans="1:47" s="188" customFormat="1" ht="18.75" x14ac:dyDescent="0.3">
      <c r="A22" s="186"/>
      <c r="B22" s="187"/>
      <c r="C22" s="186">
        <v>3</v>
      </c>
      <c r="D22" s="187" t="s">
        <v>194</v>
      </c>
      <c r="E22" s="186"/>
      <c r="F22" s="186"/>
      <c r="G22" s="186"/>
      <c r="H22" s="186"/>
      <c r="I22" s="186"/>
      <c r="J22" s="186"/>
      <c r="K22" s="186">
        <f t="shared" si="14"/>
        <v>0</v>
      </c>
      <c r="L22" s="186">
        <f t="shared" si="14"/>
        <v>0</v>
      </c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>
        <f t="shared" si="15"/>
        <v>0</v>
      </c>
      <c r="Z22" s="186">
        <f t="shared" si="15"/>
        <v>0</v>
      </c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>
        <f t="shared" si="13"/>
        <v>0</v>
      </c>
      <c r="AN22" s="186">
        <f t="shared" si="13"/>
        <v>0</v>
      </c>
      <c r="AO22" s="186">
        <f t="shared" si="16"/>
        <v>0</v>
      </c>
      <c r="AP22" s="186">
        <f t="shared" si="16"/>
        <v>0</v>
      </c>
      <c r="AQ22" s="186">
        <f t="shared" si="17"/>
        <v>0</v>
      </c>
      <c r="AR22" s="186"/>
      <c r="AS22" s="186"/>
      <c r="AT22" s="186"/>
      <c r="AU22" s="186"/>
    </row>
    <row r="23" spans="1:47" ht="18.75" x14ac:dyDescent="0.3">
      <c r="A23" s="183"/>
      <c r="B23" s="129"/>
      <c r="C23" s="183">
        <v>4</v>
      </c>
      <c r="D23" s="129" t="s">
        <v>212</v>
      </c>
      <c r="E23" s="183">
        <v>2</v>
      </c>
      <c r="F23" s="183">
        <v>4</v>
      </c>
      <c r="G23" s="183">
        <v>7</v>
      </c>
      <c r="H23" s="183">
        <v>4</v>
      </c>
      <c r="I23" s="183"/>
      <c r="J23" s="183"/>
      <c r="K23" s="183">
        <f t="shared" si="14"/>
        <v>9</v>
      </c>
      <c r="L23" s="183">
        <f t="shared" si="14"/>
        <v>8</v>
      </c>
      <c r="M23" s="183">
        <v>2</v>
      </c>
      <c r="N23" s="183">
        <v>8</v>
      </c>
      <c r="O23" s="183">
        <v>4</v>
      </c>
      <c r="P23" s="183">
        <v>3</v>
      </c>
      <c r="Q23" s="183">
        <v>5</v>
      </c>
      <c r="R23" s="183">
        <v>5</v>
      </c>
      <c r="S23" s="183">
        <v>6</v>
      </c>
      <c r="T23" s="183">
        <v>2</v>
      </c>
      <c r="U23" s="183">
        <v>3</v>
      </c>
      <c r="V23" s="183">
        <v>4</v>
      </c>
      <c r="W23" s="183">
        <v>2</v>
      </c>
      <c r="X23" s="183">
        <v>5</v>
      </c>
      <c r="Y23" s="183">
        <f t="shared" si="15"/>
        <v>22</v>
      </c>
      <c r="Z23" s="183">
        <f t="shared" si="15"/>
        <v>27</v>
      </c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>
        <f t="shared" si="13"/>
        <v>0</v>
      </c>
      <c r="AN23" s="183">
        <f t="shared" si="13"/>
        <v>0</v>
      </c>
      <c r="AO23" s="183">
        <f t="shared" si="16"/>
        <v>31</v>
      </c>
      <c r="AP23" s="183">
        <f t="shared" si="16"/>
        <v>35</v>
      </c>
      <c r="AQ23" s="183">
        <f t="shared" si="17"/>
        <v>66</v>
      </c>
      <c r="AR23" s="183"/>
      <c r="AS23" s="183"/>
      <c r="AT23" s="183"/>
      <c r="AU23" s="183"/>
    </row>
    <row r="24" spans="1:47" ht="18.75" x14ac:dyDescent="0.3">
      <c r="A24" s="183"/>
      <c r="B24" s="129"/>
      <c r="C24" s="183">
        <v>5</v>
      </c>
      <c r="D24" s="129" t="s">
        <v>203</v>
      </c>
      <c r="E24" s="183">
        <v>5</v>
      </c>
      <c r="F24" s="183">
        <v>6</v>
      </c>
      <c r="G24" s="183">
        <v>4</v>
      </c>
      <c r="H24" s="183">
        <v>6</v>
      </c>
      <c r="I24" s="183"/>
      <c r="J24" s="183"/>
      <c r="K24" s="183">
        <f t="shared" si="14"/>
        <v>9</v>
      </c>
      <c r="L24" s="183">
        <f t="shared" si="14"/>
        <v>12</v>
      </c>
      <c r="M24" s="183">
        <v>5</v>
      </c>
      <c r="N24" s="183">
        <v>6</v>
      </c>
      <c r="O24" s="183">
        <v>7</v>
      </c>
      <c r="P24" s="183">
        <v>5</v>
      </c>
      <c r="Q24" s="183">
        <v>7</v>
      </c>
      <c r="R24" s="183">
        <v>2</v>
      </c>
      <c r="S24" s="183">
        <v>3</v>
      </c>
      <c r="T24" s="183">
        <v>7</v>
      </c>
      <c r="U24" s="183">
        <v>9</v>
      </c>
      <c r="V24" s="183">
        <v>5</v>
      </c>
      <c r="W24" s="183">
        <v>8</v>
      </c>
      <c r="X24" s="183">
        <v>4</v>
      </c>
      <c r="Y24" s="183">
        <f t="shared" si="15"/>
        <v>39</v>
      </c>
      <c r="Z24" s="183">
        <f t="shared" si="15"/>
        <v>29</v>
      </c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>
        <f t="shared" si="13"/>
        <v>0</v>
      </c>
      <c r="AN24" s="183">
        <f t="shared" si="13"/>
        <v>0</v>
      </c>
      <c r="AO24" s="183">
        <f t="shared" si="16"/>
        <v>48</v>
      </c>
      <c r="AP24" s="183">
        <f t="shared" si="16"/>
        <v>41</v>
      </c>
      <c r="AQ24" s="183">
        <f t="shared" si="17"/>
        <v>89</v>
      </c>
      <c r="AR24" s="183"/>
      <c r="AS24" s="183"/>
      <c r="AT24" s="183"/>
      <c r="AU24" s="183"/>
    </row>
    <row r="25" spans="1:47" ht="18.75" x14ac:dyDescent="0.3">
      <c r="A25" s="130"/>
      <c r="B25" s="131"/>
      <c r="C25" s="130"/>
      <c r="D25" s="130" t="s">
        <v>354</v>
      </c>
      <c r="E25" s="130">
        <f>SUM(E20:E24)</f>
        <v>21</v>
      </c>
      <c r="F25" s="130">
        <f t="shared" ref="F25:AU25" si="18">SUM(F20:F24)</f>
        <v>21</v>
      </c>
      <c r="G25" s="130">
        <f t="shared" si="18"/>
        <v>19</v>
      </c>
      <c r="H25" s="130">
        <f t="shared" si="18"/>
        <v>18</v>
      </c>
      <c r="I25" s="130">
        <f t="shared" si="18"/>
        <v>0</v>
      </c>
      <c r="J25" s="130">
        <f t="shared" si="18"/>
        <v>0</v>
      </c>
      <c r="K25" s="130">
        <f t="shared" si="18"/>
        <v>40</v>
      </c>
      <c r="L25" s="130">
        <f t="shared" si="18"/>
        <v>39</v>
      </c>
      <c r="M25" s="130">
        <f t="shared" si="18"/>
        <v>14</v>
      </c>
      <c r="N25" s="130">
        <f t="shared" si="18"/>
        <v>22</v>
      </c>
      <c r="O25" s="130">
        <f t="shared" si="18"/>
        <v>16</v>
      </c>
      <c r="P25" s="130">
        <f t="shared" si="18"/>
        <v>16</v>
      </c>
      <c r="Q25" s="130">
        <f t="shared" si="18"/>
        <v>25</v>
      </c>
      <c r="R25" s="130">
        <f t="shared" si="18"/>
        <v>17</v>
      </c>
      <c r="S25" s="130">
        <f t="shared" si="18"/>
        <v>27</v>
      </c>
      <c r="T25" s="130">
        <f t="shared" si="18"/>
        <v>21</v>
      </c>
      <c r="U25" s="130">
        <f t="shared" si="18"/>
        <v>19</v>
      </c>
      <c r="V25" s="130">
        <f t="shared" si="18"/>
        <v>22</v>
      </c>
      <c r="W25" s="130">
        <f t="shared" si="18"/>
        <v>18</v>
      </c>
      <c r="X25" s="130">
        <f t="shared" si="18"/>
        <v>18</v>
      </c>
      <c r="Y25" s="130">
        <f t="shared" si="18"/>
        <v>119</v>
      </c>
      <c r="Z25" s="130">
        <f t="shared" si="18"/>
        <v>116</v>
      </c>
      <c r="AA25" s="130">
        <f t="shared" si="18"/>
        <v>0</v>
      </c>
      <c r="AB25" s="130">
        <f t="shared" si="18"/>
        <v>0</v>
      </c>
      <c r="AC25" s="130">
        <f t="shared" si="18"/>
        <v>0</v>
      </c>
      <c r="AD25" s="130">
        <f t="shared" si="18"/>
        <v>0</v>
      </c>
      <c r="AE25" s="130">
        <f t="shared" si="18"/>
        <v>0</v>
      </c>
      <c r="AF25" s="130">
        <f t="shared" si="18"/>
        <v>0</v>
      </c>
      <c r="AG25" s="130">
        <f t="shared" si="18"/>
        <v>0</v>
      </c>
      <c r="AH25" s="130">
        <f t="shared" si="18"/>
        <v>0</v>
      </c>
      <c r="AI25" s="130">
        <f t="shared" si="18"/>
        <v>0</v>
      </c>
      <c r="AJ25" s="130">
        <f t="shared" si="18"/>
        <v>0</v>
      </c>
      <c r="AK25" s="130">
        <f t="shared" si="18"/>
        <v>0</v>
      </c>
      <c r="AL25" s="130">
        <f t="shared" si="18"/>
        <v>0</v>
      </c>
      <c r="AM25" s="130">
        <f t="shared" si="18"/>
        <v>0</v>
      </c>
      <c r="AN25" s="130">
        <f t="shared" si="18"/>
        <v>0</v>
      </c>
      <c r="AO25" s="130">
        <f t="shared" si="18"/>
        <v>159</v>
      </c>
      <c r="AP25" s="130">
        <f t="shared" si="18"/>
        <v>155</v>
      </c>
      <c r="AQ25" s="130">
        <f t="shared" si="18"/>
        <v>314</v>
      </c>
      <c r="AR25" s="130">
        <f t="shared" si="18"/>
        <v>0</v>
      </c>
      <c r="AS25" s="130">
        <f t="shared" si="18"/>
        <v>0</v>
      </c>
      <c r="AT25" s="130">
        <f t="shared" si="18"/>
        <v>0</v>
      </c>
      <c r="AU25" s="130">
        <f t="shared" si="18"/>
        <v>0</v>
      </c>
    </row>
    <row r="26" spans="1:47" ht="18.75" x14ac:dyDescent="0.3">
      <c r="A26" s="183">
        <v>4</v>
      </c>
      <c r="B26" s="128" t="s">
        <v>19</v>
      </c>
      <c r="C26" s="183">
        <v>1</v>
      </c>
      <c r="D26" s="129" t="s">
        <v>169</v>
      </c>
      <c r="E26" s="183">
        <v>12</v>
      </c>
      <c r="F26" s="183">
        <v>5</v>
      </c>
      <c r="G26" s="183">
        <v>2</v>
      </c>
      <c r="H26" s="183">
        <v>16</v>
      </c>
      <c r="I26" s="183"/>
      <c r="J26" s="183"/>
      <c r="K26" s="183">
        <f>E26+G26+I26</f>
        <v>14</v>
      </c>
      <c r="L26" s="183">
        <f>F26+H26+J26</f>
        <v>21</v>
      </c>
      <c r="M26" s="183">
        <v>13</v>
      </c>
      <c r="N26" s="183">
        <v>10</v>
      </c>
      <c r="O26" s="183">
        <v>16</v>
      </c>
      <c r="P26" s="183">
        <v>10</v>
      </c>
      <c r="Q26" s="183">
        <v>12</v>
      </c>
      <c r="R26" s="183">
        <v>9</v>
      </c>
      <c r="S26" s="183">
        <v>10</v>
      </c>
      <c r="T26" s="183">
        <v>8</v>
      </c>
      <c r="U26" s="183">
        <v>8</v>
      </c>
      <c r="V26" s="183">
        <v>6</v>
      </c>
      <c r="W26" s="183">
        <v>9</v>
      </c>
      <c r="X26" s="183">
        <v>4</v>
      </c>
      <c r="Y26" s="183">
        <f>M26+O26+Q26+S26+U26+W26</f>
        <v>68</v>
      </c>
      <c r="Z26" s="183">
        <f>N26+P26+R26+T26+V26+X26</f>
        <v>47</v>
      </c>
      <c r="AA26" s="183">
        <v>11</v>
      </c>
      <c r="AB26" s="183">
        <v>9</v>
      </c>
      <c r="AC26" s="183">
        <v>16</v>
      </c>
      <c r="AD26" s="183">
        <v>6</v>
      </c>
      <c r="AE26" s="183">
        <v>7</v>
      </c>
      <c r="AF26" s="183">
        <v>12</v>
      </c>
      <c r="AG26" s="183"/>
      <c r="AH26" s="183"/>
      <c r="AI26" s="183"/>
      <c r="AJ26" s="183"/>
      <c r="AK26" s="183"/>
      <c r="AL26" s="183"/>
      <c r="AM26" s="183">
        <f t="shared" ref="AM26:AN29" si="19">SUM(AK26,AI26,AG26,AE26,AC26,AA26)</f>
        <v>34</v>
      </c>
      <c r="AN26" s="183">
        <f t="shared" si="19"/>
        <v>27</v>
      </c>
      <c r="AO26" s="183">
        <f>K26+Y26+AM26</f>
        <v>116</v>
      </c>
      <c r="AP26" s="183">
        <f>L26+Z26+AN26</f>
        <v>95</v>
      </c>
      <c r="AQ26" s="183">
        <f>AO26+AP26</f>
        <v>211</v>
      </c>
      <c r="AR26" s="183"/>
      <c r="AS26" s="183"/>
      <c r="AT26" s="183"/>
      <c r="AU26" s="183"/>
    </row>
    <row r="27" spans="1:47" ht="18.75" x14ac:dyDescent="0.3">
      <c r="A27" s="183"/>
      <c r="B27" s="129"/>
      <c r="C27" s="183">
        <v>2</v>
      </c>
      <c r="D27" s="129" t="s">
        <v>178</v>
      </c>
      <c r="E27" s="183">
        <v>4</v>
      </c>
      <c r="F27" s="183">
        <v>7</v>
      </c>
      <c r="G27" s="183">
        <v>4</v>
      </c>
      <c r="H27" s="183">
        <v>7</v>
      </c>
      <c r="I27" s="183"/>
      <c r="J27" s="183"/>
      <c r="K27" s="183">
        <f t="shared" ref="K27:L29" si="20">E27+G27+I27</f>
        <v>8</v>
      </c>
      <c r="L27" s="183">
        <f t="shared" si="20"/>
        <v>14</v>
      </c>
      <c r="M27" s="183">
        <v>10</v>
      </c>
      <c r="N27" s="183">
        <v>5</v>
      </c>
      <c r="O27" s="183">
        <v>7</v>
      </c>
      <c r="P27" s="183">
        <v>7</v>
      </c>
      <c r="Q27" s="183">
        <v>9</v>
      </c>
      <c r="R27" s="183">
        <v>4</v>
      </c>
      <c r="S27" s="183">
        <v>4</v>
      </c>
      <c r="T27" s="183">
        <v>4</v>
      </c>
      <c r="U27" s="183">
        <v>10</v>
      </c>
      <c r="V27" s="183">
        <v>7</v>
      </c>
      <c r="W27" s="183">
        <v>5</v>
      </c>
      <c r="X27" s="183">
        <v>3</v>
      </c>
      <c r="Y27" s="183">
        <f t="shared" ref="Y27:Z29" si="21">M27+O27+Q27+S27+U27+W27</f>
        <v>45</v>
      </c>
      <c r="Z27" s="183">
        <f t="shared" si="21"/>
        <v>30</v>
      </c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>
        <f t="shared" si="19"/>
        <v>0</v>
      </c>
      <c r="AN27" s="183">
        <f t="shared" si="19"/>
        <v>0</v>
      </c>
      <c r="AO27" s="183">
        <f t="shared" ref="AO27:AP29" si="22">K27+Y27+AM27</f>
        <v>53</v>
      </c>
      <c r="AP27" s="183">
        <f t="shared" si="22"/>
        <v>44</v>
      </c>
      <c r="AQ27" s="183">
        <f t="shared" ref="AQ27:AQ29" si="23">AO27+AP27</f>
        <v>97</v>
      </c>
      <c r="AR27" s="183"/>
      <c r="AS27" s="183"/>
      <c r="AT27" s="183"/>
      <c r="AU27" s="183"/>
    </row>
    <row r="28" spans="1:47" ht="18.75" x14ac:dyDescent="0.3">
      <c r="A28" s="183"/>
      <c r="B28" s="129"/>
      <c r="C28" s="183">
        <v>3</v>
      </c>
      <c r="D28" s="129" t="s">
        <v>355</v>
      </c>
      <c r="E28" s="183">
        <v>2</v>
      </c>
      <c r="F28" s="183">
        <v>3</v>
      </c>
      <c r="G28" s="183">
        <v>3</v>
      </c>
      <c r="H28" s="183">
        <v>0</v>
      </c>
      <c r="I28" s="183"/>
      <c r="J28" s="183"/>
      <c r="K28" s="183">
        <f t="shared" si="20"/>
        <v>5</v>
      </c>
      <c r="L28" s="183">
        <f t="shared" si="20"/>
        <v>3</v>
      </c>
      <c r="M28" s="183">
        <v>3</v>
      </c>
      <c r="N28" s="183">
        <v>1</v>
      </c>
      <c r="O28" s="183">
        <v>0</v>
      </c>
      <c r="P28" s="183">
        <v>2</v>
      </c>
      <c r="Q28" s="183">
        <v>2</v>
      </c>
      <c r="R28" s="183">
        <v>2</v>
      </c>
      <c r="S28" s="183">
        <v>3</v>
      </c>
      <c r="T28" s="183">
        <v>2</v>
      </c>
      <c r="U28" s="183">
        <v>4</v>
      </c>
      <c r="V28" s="183">
        <v>1</v>
      </c>
      <c r="W28" s="183">
        <v>2</v>
      </c>
      <c r="X28" s="183">
        <v>2</v>
      </c>
      <c r="Y28" s="183">
        <f t="shared" si="21"/>
        <v>14</v>
      </c>
      <c r="Z28" s="183">
        <f t="shared" si="21"/>
        <v>10</v>
      </c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>
        <f t="shared" si="19"/>
        <v>0</v>
      </c>
      <c r="AN28" s="183">
        <f t="shared" si="19"/>
        <v>0</v>
      </c>
      <c r="AO28" s="183">
        <f t="shared" si="22"/>
        <v>19</v>
      </c>
      <c r="AP28" s="183">
        <f t="shared" si="22"/>
        <v>13</v>
      </c>
      <c r="AQ28" s="183">
        <f t="shared" si="23"/>
        <v>32</v>
      </c>
      <c r="AR28" s="183"/>
      <c r="AS28" s="183"/>
      <c r="AT28" s="183"/>
      <c r="AU28" s="183"/>
    </row>
    <row r="29" spans="1:47" ht="18.75" x14ac:dyDescent="0.3">
      <c r="A29" s="183"/>
      <c r="B29" s="129"/>
      <c r="C29" s="183">
        <v>4</v>
      </c>
      <c r="D29" s="129" t="s">
        <v>218</v>
      </c>
      <c r="E29" s="183">
        <v>1</v>
      </c>
      <c r="F29" s="183">
        <v>1</v>
      </c>
      <c r="G29" s="183">
        <v>2</v>
      </c>
      <c r="H29" s="183">
        <v>3</v>
      </c>
      <c r="I29" s="183"/>
      <c r="J29" s="183"/>
      <c r="K29" s="183">
        <f t="shared" si="20"/>
        <v>3</v>
      </c>
      <c r="L29" s="183">
        <f t="shared" si="20"/>
        <v>4</v>
      </c>
      <c r="M29" s="183">
        <v>0</v>
      </c>
      <c r="N29" s="183">
        <v>1</v>
      </c>
      <c r="O29" s="183">
        <v>2</v>
      </c>
      <c r="P29" s="183">
        <v>3</v>
      </c>
      <c r="Q29" s="183">
        <v>2</v>
      </c>
      <c r="R29" s="183">
        <v>2</v>
      </c>
      <c r="S29" s="183">
        <v>2</v>
      </c>
      <c r="T29" s="183">
        <v>2</v>
      </c>
      <c r="U29" s="183">
        <v>4</v>
      </c>
      <c r="V29" s="183">
        <v>1</v>
      </c>
      <c r="W29" s="183">
        <v>5</v>
      </c>
      <c r="X29" s="183">
        <v>0</v>
      </c>
      <c r="Y29" s="183">
        <f t="shared" si="21"/>
        <v>15</v>
      </c>
      <c r="Z29" s="183">
        <f t="shared" si="21"/>
        <v>9</v>
      </c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>
        <f t="shared" si="19"/>
        <v>0</v>
      </c>
      <c r="AN29" s="183">
        <f t="shared" si="19"/>
        <v>0</v>
      </c>
      <c r="AO29" s="183">
        <f t="shared" si="22"/>
        <v>18</v>
      </c>
      <c r="AP29" s="183">
        <f t="shared" si="22"/>
        <v>13</v>
      </c>
      <c r="AQ29" s="183">
        <f t="shared" si="23"/>
        <v>31</v>
      </c>
      <c r="AR29" s="183"/>
      <c r="AS29" s="183"/>
      <c r="AT29" s="183"/>
      <c r="AU29" s="183"/>
    </row>
    <row r="30" spans="1:47" ht="18.75" x14ac:dyDescent="0.3">
      <c r="A30" s="130"/>
      <c r="B30" s="131"/>
      <c r="C30" s="130"/>
      <c r="D30" s="130" t="s">
        <v>353</v>
      </c>
      <c r="E30" s="130">
        <f>SUM(E26:E29)</f>
        <v>19</v>
      </c>
      <c r="F30" s="130">
        <f t="shared" ref="F30:AU30" si="24">SUM(F26:F29)</f>
        <v>16</v>
      </c>
      <c r="G30" s="130">
        <f t="shared" si="24"/>
        <v>11</v>
      </c>
      <c r="H30" s="130">
        <f t="shared" si="24"/>
        <v>26</v>
      </c>
      <c r="I30" s="130">
        <f t="shared" si="24"/>
        <v>0</v>
      </c>
      <c r="J30" s="130">
        <f t="shared" si="24"/>
        <v>0</v>
      </c>
      <c r="K30" s="130">
        <f t="shared" si="24"/>
        <v>30</v>
      </c>
      <c r="L30" s="130">
        <f t="shared" si="24"/>
        <v>42</v>
      </c>
      <c r="M30" s="130">
        <f t="shared" si="24"/>
        <v>26</v>
      </c>
      <c r="N30" s="130">
        <f t="shared" si="24"/>
        <v>17</v>
      </c>
      <c r="O30" s="130">
        <f t="shared" si="24"/>
        <v>25</v>
      </c>
      <c r="P30" s="130">
        <f t="shared" si="24"/>
        <v>22</v>
      </c>
      <c r="Q30" s="130">
        <f t="shared" si="24"/>
        <v>25</v>
      </c>
      <c r="R30" s="130">
        <f t="shared" si="24"/>
        <v>17</v>
      </c>
      <c r="S30" s="130">
        <f t="shared" si="24"/>
        <v>19</v>
      </c>
      <c r="T30" s="130">
        <f t="shared" si="24"/>
        <v>16</v>
      </c>
      <c r="U30" s="130">
        <f t="shared" si="24"/>
        <v>26</v>
      </c>
      <c r="V30" s="130">
        <f t="shared" si="24"/>
        <v>15</v>
      </c>
      <c r="W30" s="130">
        <f t="shared" si="24"/>
        <v>21</v>
      </c>
      <c r="X30" s="130">
        <f t="shared" si="24"/>
        <v>9</v>
      </c>
      <c r="Y30" s="130">
        <f t="shared" si="24"/>
        <v>142</v>
      </c>
      <c r="Z30" s="130">
        <f t="shared" si="24"/>
        <v>96</v>
      </c>
      <c r="AA30" s="130">
        <f t="shared" si="24"/>
        <v>11</v>
      </c>
      <c r="AB30" s="130">
        <f t="shared" si="24"/>
        <v>9</v>
      </c>
      <c r="AC30" s="130">
        <f t="shared" si="24"/>
        <v>16</v>
      </c>
      <c r="AD30" s="130">
        <f t="shared" si="24"/>
        <v>6</v>
      </c>
      <c r="AE30" s="130">
        <f t="shared" si="24"/>
        <v>7</v>
      </c>
      <c r="AF30" s="130">
        <f t="shared" si="24"/>
        <v>12</v>
      </c>
      <c r="AG30" s="130">
        <f t="shared" si="24"/>
        <v>0</v>
      </c>
      <c r="AH30" s="130">
        <f t="shared" si="24"/>
        <v>0</v>
      </c>
      <c r="AI30" s="130">
        <f t="shared" si="24"/>
        <v>0</v>
      </c>
      <c r="AJ30" s="130">
        <f t="shared" si="24"/>
        <v>0</v>
      </c>
      <c r="AK30" s="130">
        <f t="shared" si="24"/>
        <v>0</v>
      </c>
      <c r="AL30" s="130">
        <f t="shared" si="24"/>
        <v>0</v>
      </c>
      <c r="AM30" s="130">
        <f t="shared" si="24"/>
        <v>34</v>
      </c>
      <c r="AN30" s="130">
        <f t="shared" si="24"/>
        <v>27</v>
      </c>
      <c r="AO30" s="130">
        <f t="shared" si="24"/>
        <v>206</v>
      </c>
      <c r="AP30" s="130">
        <f t="shared" si="24"/>
        <v>165</v>
      </c>
      <c r="AQ30" s="130">
        <f t="shared" si="24"/>
        <v>371</v>
      </c>
      <c r="AR30" s="130">
        <f t="shared" si="24"/>
        <v>0</v>
      </c>
      <c r="AS30" s="130">
        <f t="shared" si="24"/>
        <v>0</v>
      </c>
      <c r="AT30" s="130">
        <f t="shared" si="24"/>
        <v>0</v>
      </c>
      <c r="AU30" s="130">
        <f t="shared" si="24"/>
        <v>0</v>
      </c>
    </row>
    <row r="31" spans="1:47" ht="18.75" x14ac:dyDescent="0.3">
      <c r="A31" s="183">
        <v>5</v>
      </c>
      <c r="B31" s="128" t="s">
        <v>20</v>
      </c>
      <c r="C31" s="183">
        <v>1</v>
      </c>
      <c r="D31" s="129" t="s">
        <v>356</v>
      </c>
      <c r="E31" s="183">
        <v>12</v>
      </c>
      <c r="F31" s="183">
        <v>7</v>
      </c>
      <c r="G31" s="183">
        <v>6</v>
      </c>
      <c r="H31" s="183">
        <v>4</v>
      </c>
      <c r="I31" s="183"/>
      <c r="J31" s="183"/>
      <c r="K31" s="183">
        <f t="shared" ref="K31:L33" si="25">E31+G31+I31</f>
        <v>18</v>
      </c>
      <c r="L31" s="183">
        <f t="shared" si="25"/>
        <v>11</v>
      </c>
      <c r="M31" s="183">
        <v>5</v>
      </c>
      <c r="N31" s="183">
        <v>5</v>
      </c>
      <c r="O31" s="183">
        <v>3</v>
      </c>
      <c r="P31" s="183">
        <v>10</v>
      </c>
      <c r="Q31" s="183">
        <v>5</v>
      </c>
      <c r="R31" s="183">
        <v>5</v>
      </c>
      <c r="S31" s="183">
        <v>11</v>
      </c>
      <c r="T31" s="183">
        <v>2</v>
      </c>
      <c r="U31" s="183">
        <v>10</v>
      </c>
      <c r="V31" s="183">
        <v>9</v>
      </c>
      <c r="W31" s="183">
        <v>6</v>
      </c>
      <c r="X31" s="183">
        <v>11</v>
      </c>
      <c r="Y31" s="183">
        <f t="shared" ref="Y31:Z33" si="26">M31+O31+Q31+S31+U31+W31</f>
        <v>40</v>
      </c>
      <c r="Z31" s="183">
        <f t="shared" si="26"/>
        <v>42</v>
      </c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>
        <f t="shared" ref="AM31:AN33" si="27">SUM(AK31,AI31,AG31,AE31,AC31,AA31)</f>
        <v>0</v>
      </c>
      <c r="AN31" s="183">
        <f t="shared" si="27"/>
        <v>0</v>
      </c>
      <c r="AO31" s="183">
        <f t="shared" ref="AO31:AP33" si="28">K31+Y31+AM31</f>
        <v>58</v>
      </c>
      <c r="AP31" s="183">
        <f t="shared" si="28"/>
        <v>53</v>
      </c>
      <c r="AQ31" s="183">
        <f t="shared" ref="AQ31:AQ33" si="29">AO31+AP31</f>
        <v>111</v>
      </c>
      <c r="AR31" s="183"/>
      <c r="AS31" s="183"/>
      <c r="AT31" s="183"/>
      <c r="AU31" s="183"/>
    </row>
    <row r="32" spans="1:47" s="188" customFormat="1" ht="18.75" x14ac:dyDescent="0.3">
      <c r="A32" s="186"/>
      <c r="B32" s="187"/>
      <c r="C32" s="186">
        <v>2</v>
      </c>
      <c r="D32" s="187" t="s">
        <v>357</v>
      </c>
      <c r="E32" s="186"/>
      <c r="F32" s="186"/>
      <c r="G32" s="186"/>
      <c r="H32" s="186"/>
      <c r="I32" s="186"/>
      <c r="J32" s="186"/>
      <c r="K32" s="186">
        <f t="shared" si="25"/>
        <v>0</v>
      </c>
      <c r="L32" s="186">
        <f t="shared" si="25"/>
        <v>0</v>
      </c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>
        <f t="shared" si="26"/>
        <v>0</v>
      </c>
      <c r="Z32" s="186">
        <f t="shared" si="26"/>
        <v>0</v>
      </c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>
        <f t="shared" si="27"/>
        <v>0</v>
      </c>
      <c r="AN32" s="186">
        <f t="shared" si="27"/>
        <v>0</v>
      </c>
      <c r="AO32" s="186">
        <f t="shared" si="28"/>
        <v>0</v>
      </c>
      <c r="AP32" s="186">
        <f t="shared" si="28"/>
        <v>0</v>
      </c>
      <c r="AQ32" s="186">
        <f t="shared" si="29"/>
        <v>0</v>
      </c>
      <c r="AR32" s="186"/>
      <c r="AS32" s="186"/>
      <c r="AT32" s="186"/>
      <c r="AU32" s="186"/>
    </row>
    <row r="33" spans="1:47" ht="18.75" x14ac:dyDescent="0.3">
      <c r="A33" s="183"/>
      <c r="B33" s="129"/>
      <c r="C33" s="183">
        <v>3</v>
      </c>
      <c r="D33" s="129" t="s">
        <v>358</v>
      </c>
      <c r="E33" s="183">
        <v>18</v>
      </c>
      <c r="F33" s="183">
        <v>4</v>
      </c>
      <c r="G33" s="183">
        <v>11</v>
      </c>
      <c r="H33" s="183">
        <v>15</v>
      </c>
      <c r="I33" s="183"/>
      <c r="J33" s="183"/>
      <c r="K33" s="183">
        <f t="shared" si="25"/>
        <v>29</v>
      </c>
      <c r="L33" s="183">
        <f t="shared" si="25"/>
        <v>19</v>
      </c>
      <c r="M33" s="183">
        <v>14</v>
      </c>
      <c r="N33" s="183">
        <v>14</v>
      </c>
      <c r="O33" s="183">
        <v>9</v>
      </c>
      <c r="P33" s="183">
        <v>8</v>
      </c>
      <c r="Q33" s="183">
        <v>6</v>
      </c>
      <c r="R33" s="183">
        <v>11</v>
      </c>
      <c r="S33" s="183">
        <v>12</v>
      </c>
      <c r="T33" s="183">
        <v>14</v>
      </c>
      <c r="U33" s="183">
        <v>8</v>
      </c>
      <c r="V33" s="183">
        <v>10</v>
      </c>
      <c r="W33" s="183">
        <v>11</v>
      </c>
      <c r="X33" s="183">
        <v>11</v>
      </c>
      <c r="Y33" s="183">
        <f t="shared" si="26"/>
        <v>60</v>
      </c>
      <c r="Z33" s="183">
        <f t="shared" si="26"/>
        <v>68</v>
      </c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>
        <f t="shared" si="27"/>
        <v>0</v>
      </c>
      <c r="AN33" s="183">
        <f t="shared" si="27"/>
        <v>0</v>
      </c>
      <c r="AO33" s="183">
        <f t="shared" si="28"/>
        <v>89</v>
      </c>
      <c r="AP33" s="183">
        <f t="shared" si="28"/>
        <v>87</v>
      </c>
      <c r="AQ33" s="183">
        <f t="shared" si="29"/>
        <v>176</v>
      </c>
      <c r="AR33" s="183"/>
      <c r="AS33" s="183"/>
      <c r="AT33" s="183"/>
      <c r="AU33" s="183"/>
    </row>
    <row r="34" spans="1:47" ht="18.75" x14ac:dyDescent="0.3">
      <c r="A34" s="130"/>
      <c r="B34" s="131"/>
      <c r="C34" s="130"/>
      <c r="D34" s="130" t="s">
        <v>359</v>
      </c>
      <c r="E34" s="130">
        <f>SUM(E31:E33)</f>
        <v>30</v>
      </c>
      <c r="F34" s="130">
        <f t="shared" ref="F34:AU34" si="30">SUM(F31:F33)</f>
        <v>11</v>
      </c>
      <c r="G34" s="130">
        <f t="shared" si="30"/>
        <v>17</v>
      </c>
      <c r="H34" s="130">
        <f t="shared" si="30"/>
        <v>19</v>
      </c>
      <c r="I34" s="130">
        <f t="shared" si="30"/>
        <v>0</v>
      </c>
      <c r="J34" s="130">
        <f t="shared" si="30"/>
        <v>0</v>
      </c>
      <c r="K34" s="130">
        <f t="shared" si="30"/>
        <v>47</v>
      </c>
      <c r="L34" s="130">
        <f t="shared" si="30"/>
        <v>30</v>
      </c>
      <c r="M34" s="130">
        <f t="shared" si="30"/>
        <v>19</v>
      </c>
      <c r="N34" s="130">
        <f t="shared" si="30"/>
        <v>19</v>
      </c>
      <c r="O34" s="130">
        <f t="shared" si="30"/>
        <v>12</v>
      </c>
      <c r="P34" s="130">
        <f t="shared" si="30"/>
        <v>18</v>
      </c>
      <c r="Q34" s="130">
        <f t="shared" si="30"/>
        <v>11</v>
      </c>
      <c r="R34" s="130">
        <f t="shared" si="30"/>
        <v>16</v>
      </c>
      <c r="S34" s="130">
        <f t="shared" si="30"/>
        <v>23</v>
      </c>
      <c r="T34" s="130">
        <f t="shared" si="30"/>
        <v>16</v>
      </c>
      <c r="U34" s="130">
        <f t="shared" si="30"/>
        <v>18</v>
      </c>
      <c r="V34" s="130">
        <f t="shared" si="30"/>
        <v>19</v>
      </c>
      <c r="W34" s="130">
        <f t="shared" si="30"/>
        <v>17</v>
      </c>
      <c r="X34" s="130">
        <f t="shared" si="30"/>
        <v>22</v>
      </c>
      <c r="Y34" s="130">
        <f t="shared" si="30"/>
        <v>100</v>
      </c>
      <c r="Z34" s="130">
        <f t="shared" si="30"/>
        <v>110</v>
      </c>
      <c r="AA34" s="130">
        <f t="shared" si="30"/>
        <v>0</v>
      </c>
      <c r="AB34" s="130">
        <f t="shared" si="30"/>
        <v>0</v>
      </c>
      <c r="AC34" s="130">
        <f t="shared" si="30"/>
        <v>0</v>
      </c>
      <c r="AD34" s="130">
        <f t="shared" si="30"/>
        <v>0</v>
      </c>
      <c r="AE34" s="130">
        <f t="shared" si="30"/>
        <v>0</v>
      </c>
      <c r="AF34" s="130">
        <f t="shared" si="30"/>
        <v>0</v>
      </c>
      <c r="AG34" s="130">
        <f t="shared" si="30"/>
        <v>0</v>
      </c>
      <c r="AH34" s="130">
        <f t="shared" si="30"/>
        <v>0</v>
      </c>
      <c r="AI34" s="130">
        <f t="shared" si="30"/>
        <v>0</v>
      </c>
      <c r="AJ34" s="130">
        <f t="shared" si="30"/>
        <v>0</v>
      </c>
      <c r="AK34" s="130">
        <f t="shared" si="30"/>
        <v>0</v>
      </c>
      <c r="AL34" s="130">
        <f t="shared" si="30"/>
        <v>0</v>
      </c>
      <c r="AM34" s="130">
        <f t="shared" si="30"/>
        <v>0</v>
      </c>
      <c r="AN34" s="130">
        <f t="shared" si="30"/>
        <v>0</v>
      </c>
      <c r="AO34" s="130">
        <f t="shared" si="30"/>
        <v>147</v>
      </c>
      <c r="AP34" s="130">
        <f t="shared" si="30"/>
        <v>140</v>
      </c>
      <c r="AQ34" s="130">
        <f t="shared" si="30"/>
        <v>287</v>
      </c>
      <c r="AR34" s="130">
        <f t="shared" si="30"/>
        <v>0</v>
      </c>
      <c r="AS34" s="130">
        <f t="shared" si="30"/>
        <v>0</v>
      </c>
      <c r="AT34" s="130">
        <f t="shared" si="30"/>
        <v>0</v>
      </c>
      <c r="AU34" s="130">
        <f t="shared" si="30"/>
        <v>0</v>
      </c>
    </row>
    <row r="35" spans="1:47" ht="18.75" x14ac:dyDescent="0.3">
      <c r="A35" s="183">
        <v>6</v>
      </c>
      <c r="B35" s="128" t="s">
        <v>29</v>
      </c>
      <c r="C35" s="183">
        <v>1</v>
      </c>
      <c r="D35" s="129" t="s">
        <v>189</v>
      </c>
      <c r="E35" s="183">
        <v>5</v>
      </c>
      <c r="F35" s="183">
        <v>5</v>
      </c>
      <c r="G35" s="183">
        <v>4</v>
      </c>
      <c r="H35" s="183">
        <v>7</v>
      </c>
      <c r="I35" s="183"/>
      <c r="J35" s="183"/>
      <c r="K35" s="183">
        <f t="shared" ref="K35:L39" si="31">E35+G35+I35</f>
        <v>9</v>
      </c>
      <c r="L35" s="183">
        <f t="shared" si="31"/>
        <v>12</v>
      </c>
      <c r="M35" s="183">
        <v>7</v>
      </c>
      <c r="N35" s="183">
        <v>8</v>
      </c>
      <c r="O35" s="183">
        <v>10</v>
      </c>
      <c r="P35" s="183">
        <v>10</v>
      </c>
      <c r="Q35" s="183">
        <v>8</v>
      </c>
      <c r="R35" s="183">
        <v>6</v>
      </c>
      <c r="S35" s="183">
        <v>4</v>
      </c>
      <c r="T35" s="183">
        <v>6</v>
      </c>
      <c r="U35" s="183">
        <v>10</v>
      </c>
      <c r="V35" s="183">
        <v>7</v>
      </c>
      <c r="W35" s="183">
        <v>9</v>
      </c>
      <c r="X35" s="183">
        <v>11</v>
      </c>
      <c r="Y35" s="183">
        <f t="shared" ref="Y35:Z39" si="32">M35+O35+Q35+S35+U35+W35</f>
        <v>48</v>
      </c>
      <c r="Z35" s="183">
        <f t="shared" si="32"/>
        <v>48</v>
      </c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>
        <f t="shared" ref="AM35:AN39" si="33">SUM(AK35,AI35,AG35,AE35,AC35,AA35)</f>
        <v>0</v>
      </c>
      <c r="AN35" s="183">
        <f t="shared" si="33"/>
        <v>0</v>
      </c>
      <c r="AO35" s="183">
        <f t="shared" ref="AO35:AP39" si="34">K35+Y35+AM35</f>
        <v>57</v>
      </c>
      <c r="AP35" s="183">
        <f t="shared" si="34"/>
        <v>60</v>
      </c>
      <c r="AQ35" s="183">
        <f t="shared" ref="AQ35:AQ39" si="35">AO35+AP35</f>
        <v>117</v>
      </c>
      <c r="AR35" s="183"/>
      <c r="AS35" s="183"/>
      <c r="AT35" s="183"/>
      <c r="AU35" s="183"/>
    </row>
    <row r="36" spans="1:47" ht="18.75" x14ac:dyDescent="0.3">
      <c r="A36" s="183"/>
      <c r="B36" s="129"/>
      <c r="C36" s="183">
        <v>2</v>
      </c>
      <c r="D36" s="129" t="s">
        <v>207</v>
      </c>
      <c r="E36" s="183">
        <v>5</v>
      </c>
      <c r="F36" s="183">
        <v>3</v>
      </c>
      <c r="G36" s="183">
        <v>2</v>
      </c>
      <c r="H36" s="183">
        <v>3</v>
      </c>
      <c r="I36" s="183"/>
      <c r="J36" s="183"/>
      <c r="K36" s="183">
        <f t="shared" si="31"/>
        <v>7</v>
      </c>
      <c r="L36" s="183">
        <f t="shared" si="31"/>
        <v>6</v>
      </c>
      <c r="M36" s="183">
        <v>5</v>
      </c>
      <c r="N36" s="183">
        <v>7</v>
      </c>
      <c r="O36" s="183">
        <v>5</v>
      </c>
      <c r="P36" s="183">
        <v>3</v>
      </c>
      <c r="Q36" s="183">
        <v>5</v>
      </c>
      <c r="R36" s="183">
        <v>8</v>
      </c>
      <c r="S36" s="183">
        <v>10</v>
      </c>
      <c r="T36" s="183">
        <v>8</v>
      </c>
      <c r="U36" s="183">
        <v>5</v>
      </c>
      <c r="V36" s="183">
        <v>3</v>
      </c>
      <c r="W36" s="183">
        <v>6</v>
      </c>
      <c r="X36" s="183">
        <v>2</v>
      </c>
      <c r="Y36" s="183">
        <f t="shared" si="32"/>
        <v>36</v>
      </c>
      <c r="Z36" s="183">
        <f t="shared" si="32"/>
        <v>31</v>
      </c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>
        <f t="shared" si="33"/>
        <v>0</v>
      </c>
      <c r="AN36" s="183">
        <f t="shared" si="33"/>
        <v>0</v>
      </c>
      <c r="AO36" s="183">
        <f t="shared" si="34"/>
        <v>43</v>
      </c>
      <c r="AP36" s="183">
        <f t="shared" si="34"/>
        <v>37</v>
      </c>
      <c r="AQ36" s="183">
        <f t="shared" si="35"/>
        <v>80</v>
      </c>
      <c r="AR36" s="183"/>
      <c r="AS36" s="183"/>
      <c r="AT36" s="183"/>
      <c r="AU36" s="183"/>
    </row>
    <row r="37" spans="1:47" ht="18.75" x14ac:dyDescent="0.3">
      <c r="A37" s="183"/>
      <c r="B37" s="129"/>
      <c r="C37" s="183">
        <v>3</v>
      </c>
      <c r="D37" s="129" t="s">
        <v>198</v>
      </c>
      <c r="E37" s="183">
        <v>10</v>
      </c>
      <c r="F37" s="183">
        <v>6</v>
      </c>
      <c r="G37" s="183">
        <v>15</v>
      </c>
      <c r="H37" s="183">
        <v>8</v>
      </c>
      <c r="I37" s="183"/>
      <c r="J37" s="183"/>
      <c r="K37" s="183">
        <f t="shared" si="31"/>
        <v>25</v>
      </c>
      <c r="L37" s="183">
        <f t="shared" si="31"/>
        <v>14</v>
      </c>
      <c r="M37" s="183">
        <v>11</v>
      </c>
      <c r="N37" s="183">
        <v>12</v>
      </c>
      <c r="O37" s="183">
        <v>8</v>
      </c>
      <c r="P37" s="183">
        <v>14</v>
      </c>
      <c r="Q37" s="183">
        <v>7</v>
      </c>
      <c r="R37" s="183">
        <v>9</v>
      </c>
      <c r="S37" s="183">
        <v>10</v>
      </c>
      <c r="T37" s="183">
        <v>10</v>
      </c>
      <c r="U37" s="183">
        <v>12</v>
      </c>
      <c r="V37" s="183">
        <v>3</v>
      </c>
      <c r="W37" s="183">
        <v>14</v>
      </c>
      <c r="X37" s="183">
        <v>13</v>
      </c>
      <c r="Y37" s="183">
        <f t="shared" si="32"/>
        <v>62</v>
      </c>
      <c r="Z37" s="183">
        <f t="shared" si="32"/>
        <v>61</v>
      </c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>
        <f t="shared" si="33"/>
        <v>0</v>
      </c>
      <c r="AN37" s="183">
        <f t="shared" si="33"/>
        <v>0</v>
      </c>
      <c r="AO37" s="183">
        <f t="shared" si="34"/>
        <v>87</v>
      </c>
      <c r="AP37" s="183">
        <f t="shared" si="34"/>
        <v>75</v>
      </c>
      <c r="AQ37" s="183">
        <f t="shared" si="35"/>
        <v>162</v>
      </c>
      <c r="AR37" s="183"/>
      <c r="AS37" s="183"/>
      <c r="AT37" s="183"/>
      <c r="AU37" s="183"/>
    </row>
    <row r="38" spans="1:47" ht="18.75" x14ac:dyDescent="0.3">
      <c r="A38" s="183"/>
      <c r="B38" s="129"/>
      <c r="C38" s="183">
        <v>4</v>
      </c>
      <c r="D38" s="129" t="s">
        <v>231</v>
      </c>
      <c r="E38" s="183">
        <v>4</v>
      </c>
      <c r="F38" s="183">
        <v>11</v>
      </c>
      <c r="G38" s="183">
        <v>3</v>
      </c>
      <c r="H38" s="183">
        <v>7</v>
      </c>
      <c r="I38" s="183"/>
      <c r="J38" s="183"/>
      <c r="K38" s="183">
        <f t="shared" si="31"/>
        <v>7</v>
      </c>
      <c r="L38" s="183">
        <f t="shared" si="31"/>
        <v>18</v>
      </c>
      <c r="M38" s="183">
        <v>3</v>
      </c>
      <c r="N38" s="183">
        <v>6</v>
      </c>
      <c r="O38" s="183">
        <v>8</v>
      </c>
      <c r="P38" s="183">
        <v>4</v>
      </c>
      <c r="Q38" s="183">
        <v>6</v>
      </c>
      <c r="R38" s="183">
        <v>2</v>
      </c>
      <c r="S38" s="183">
        <v>8</v>
      </c>
      <c r="T38" s="183">
        <v>9</v>
      </c>
      <c r="U38" s="183">
        <v>10</v>
      </c>
      <c r="V38" s="183">
        <v>3</v>
      </c>
      <c r="W38" s="183">
        <v>4</v>
      </c>
      <c r="X38" s="183">
        <v>7</v>
      </c>
      <c r="Y38" s="183">
        <f t="shared" si="32"/>
        <v>39</v>
      </c>
      <c r="Z38" s="183">
        <f t="shared" si="32"/>
        <v>31</v>
      </c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>
        <f t="shared" si="33"/>
        <v>0</v>
      </c>
      <c r="AN38" s="183">
        <f t="shared" si="33"/>
        <v>0</v>
      </c>
      <c r="AO38" s="183">
        <f t="shared" si="34"/>
        <v>46</v>
      </c>
      <c r="AP38" s="183">
        <f t="shared" si="34"/>
        <v>49</v>
      </c>
      <c r="AQ38" s="183">
        <f t="shared" si="35"/>
        <v>95</v>
      </c>
      <c r="AR38" s="183"/>
      <c r="AS38" s="183"/>
      <c r="AT38" s="183"/>
      <c r="AU38" s="183"/>
    </row>
    <row r="39" spans="1:47" ht="18.75" x14ac:dyDescent="0.3">
      <c r="A39" s="183"/>
      <c r="B39" s="129"/>
      <c r="C39" s="183">
        <v>5</v>
      </c>
      <c r="D39" s="129" t="s">
        <v>174</v>
      </c>
      <c r="E39" s="183">
        <v>2</v>
      </c>
      <c r="F39" s="183">
        <v>5</v>
      </c>
      <c r="G39" s="183">
        <v>8</v>
      </c>
      <c r="H39" s="183">
        <v>2</v>
      </c>
      <c r="I39" s="183"/>
      <c r="J39" s="183"/>
      <c r="K39" s="183">
        <f t="shared" si="31"/>
        <v>10</v>
      </c>
      <c r="L39" s="183">
        <f t="shared" si="31"/>
        <v>7</v>
      </c>
      <c r="M39" s="183">
        <v>0</v>
      </c>
      <c r="N39" s="183">
        <v>7</v>
      </c>
      <c r="O39" s="183">
        <v>7</v>
      </c>
      <c r="P39" s="183">
        <v>3</v>
      </c>
      <c r="Q39" s="183">
        <v>10</v>
      </c>
      <c r="R39" s="183">
        <v>3</v>
      </c>
      <c r="S39" s="183">
        <v>5</v>
      </c>
      <c r="T39" s="183">
        <v>4</v>
      </c>
      <c r="U39" s="183">
        <v>4</v>
      </c>
      <c r="V39" s="183">
        <v>7</v>
      </c>
      <c r="W39" s="183">
        <v>6</v>
      </c>
      <c r="X39" s="183">
        <v>7</v>
      </c>
      <c r="Y39" s="183">
        <f t="shared" si="32"/>
        <v>32</v>
      </c>
      <c r="Z39" s="183">
        <f t="shared" si="32"/>
        <v>31</v>
      </c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>
        <f t="shared" si="33"/>
        <v>0</v>
      </c>
      <c r="AN39" s="183">
        <f t="shared" si="33"/>
        <v>0</v>
      </c>
      <c r="AO39" s="183">
        <f t="shared" si="34"/>
        <v>42</v>
      </c>
      <c r="AP39" s="183">
        <f t="shared" si="34"/>
        <v>38</v>
      </c>
      <c r="AQ39" s="183">
        <f t="shared" si="35"/>
        <v>80</v>
      </c>
      <c r="AR39" s="183"/>
      <c r="AS39" s="183"/>
      <c r="AT39" s="183"/>
      <c r="AU39" s="183"/>
    </row>
    <row r="40" spans="1:47" ht="18.75" x14ac:dyDescent="0.3">
      <c r="A40" s="130"/>
      <c r="B40" s="131"/>
      <c r="C40" s="130"/>
      <c r="D40" s="130" t="s">
        <v>354</v>
      </c>
      <c r="E40" s="130">
        <f>SUM(E35:E39)</f>
        <v>26</v>
      </c>
      <c r="F40" s="130">
        <f t="shared" ref="F40:AU40" si="36">SUM(F35:F39)</f>
        <v>30</v>
      </c>
      <c r="G40" s="130">
        <f t="shared" si="36"/>
        <v>32</v>
      </c>
      <c r="H40" s="130">
        <f t="shared" si="36"/>
        <v>27</v>
      </c>
      <c r="I40" s="130">
        <f t="shared" si="36"/>
        <v>0</v>
      </c>
      <c r="J40" s="130">
        <f t="shared" si="36"/>
        <v>0</v>
      </c>
      <c r="K40" s="130">
        <f t="shared" si="36"/>
        <v>58</v>
      </c>
      <c r="L40" s="130">
        <f t="shared" si="36"/>
        <v>57</v>
      </c>
      <c r="M40" s="130">
        <f t="shared" si="36"/>
        <v>26</v>
      </c>
      <c r="N40" s="130">
        <f t="shared" si="36"/>
        <v>40</v>
      </c>
      <c r="O40" s="130">
        <f t="shared" si="36"/>
        <v>38</v>
      </c>
      <c r="P40" s="130">
        <f t="shared" si="36"/>
        <v>34</v>
      </c>
      <c r="Q40" s="130">
        <f t="shared" si="36"/>
        <v>36</v>
      </c>
      <c r="R40" s="130">
        <f t="shared" si="36"/>
        <v>28</v>
      </c>
      <c r="S40" s="130">
        <f t="shared" si="36"/>
        <v>37</v>
      </c>
      <c r="T40" s="130">
        <f t="shared" si="36"/>
        <v>37</v>
      </c>
      <c r="U40" s="130">
        <f t="shared" si="36"/>
        <v>41</v>
      </c>
      <c r="V40" s="130">
        <f t="shared" si="36"/>
        <v>23</v>
      </c>
      <c r="W40" s="130">
        <f t="shared" si="36"/>
        <v>39</v>
      </c>
      <c r="X40" s="130">
        <f t="shared" si="36"/>
        <v>40</v>
      </c>
      <c r="Y40" s="130">
        <f t="shared" si="36"/>
        <v>217</v>
      </c>
      <c r="Z40" s="130">
        <f t="shared" si="36"/>
        <v>202</v>
      </c>
      <c r="AA40" s="130">
        <f t="shared" si="36"/>
        <v>0</v>
      </c>
      <c r="AB40" s="130">
        <f t="shared" si="36"/>
        <v>0</v>
      </c>
      <c r="AC40" s="130">
        <f t="shared" si="36"/>
        <v>0</v>
      </c>
      <c r="AD40" s="130">
        <f t="shared" si="36"/>
        <v>0</v>
      </c>
      <c r="AE40" s="130">
        <f t="shared" si="36"/>
        <v>0</v>
      </c>
      <c r="AF40" s="130">
        <f t="shared" si="36"/>
        <v>0</v>
      </c>
      <c r="AG40" s="130">
        <f t="shared" si="36"/>
        <v>0</v>
      </c>
      <c r="AH40" s="130">
        <f t="shared" si="36"/>
        <v>0</v>
      </c>
      <c r="AI40" s="130">
        <f t="shared" si="36"/>
        <v>0</v>
      </c>
      <c r="AJ40" s="130">
        <f t="shared" si="36"/>
        <v>0</v>
      </c>
      <c r="AK40" s="130">
        <f t="shared" si="36"/>
        <v>0</v>
      </c>
      <c r="AL40" s="130">
        <f t="shared" si="36"/>
        <v>0</v>
      </c>
      <c r="AM40" s="130">
        <f t="shared" si="36"/>
        <v>0</v>
      </c>
      <c r="AN40" s="130">
        <f t="shared" si="36"/>
        <v>0</v>
      </c>
      <c r="AO40" s="130">
        <f t="shared" si="36"/>
        <v>275</v>
      </c>
      <c r="AP40" s="130">
        <f t="shared" si="36"/>
        <v>259</v>
      </c>
      <c r="AQ40" s="130">
        <f t="shared" si="36"/>
        <v>534</v>
      </c>
      <c r="AR40" s="130">
        <f t="shared" si="36"/>
        <v>0</v>
      </c>
      <c r="AS40" s="130">
        <f t="shared" si="36"/>
        <v>0</v>
      </c>
      <c r="AT40" s="130">
        <f t="shared" si="36"/>
        <v>0</v>
      </c>
      <c r="AU40" s="130">
        <f t="shared" si="36"/>
        <v>0</v>
      </c>
    </row>
    <row r="41" spans="1:47" ht="18.75" x14ac:dyDescent="0.3">
      <c r="A41" s="183">
        <v>7</v>
      </c>
      <c r="B41" s="128" t="s">
        <v>27</v>
      </c>
      <c r="C41" s="183">
        <v>1</v>
      </c>
      <c r="D41" s="129" t="s">
        <v>360</v>
      </c>
      <c r="E41" s="183">
        <v>3</v>
      </c>
      <c r="F41" s="183">
        <v>4</v>
      </c>
      <c r="G41" s="183">
        <v>3</v>
      </c>
      <c r="H41" s="183">
        <v>2</v>
      </c>
      <c r="I41" s="183"/>
      <c r="J41" s="183"/>
      <c r="K41" s="183">
        <f t="shared" ref="K41:L47" si="37">E41+G41+I41</f>
        <v>6</v>
      </c>
      <c r="L41" s="183">
        <f t="shared" si="37"/>
        <v>6</v>
      </c>
      <c r="M41" s="183">
        <v>9</v>
      </c>
      <c r="N41" s="183">
        <v>1</v>
      </c>
      <c r="O41" s="183">
        <v>3</v>
      </c>
      <c r="P41" s="183">
        <v>2</v>
      </c>
      <c r="Q41" s="183">
        <v>4</v>
      </c>
      <c r="R41" s="183">
        <v>3</v>
      </c>
      <c r="S41" s="183">
        <v>6</v>
      </c>
      <c r="T41" s="183">
        <v>4</v>
      </c>
      <c r="U41" s="183">
        <v>2</v>
      </c>
      <c r="V41" s="183">
        <v>4</v>
      </c>
      <c r="W41" s="183">
        <v>6</v>
      </c>
      <c r="X41" s="183">
        <v>3</v>
      </c>
      <c r="Y41" s="183">
        <f t="shared" ref="Y41:Z47" si="38">M41+O41+Q41+S41+U41+W41</f>
        <v>30</v>
      </c>
      <c r="Z41" s="183">
        <f t="shared" si="38"/>
        <v>17</v>
      </c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>
        <f t="shared" ref="AM41:AN47" si="39">SUM(AK41,AI41,AG41,AE41,AC41,AA41)</f>
        <v>0</v>
      </c>
      <c r="AN41" s="183">
        <f t="shared" si="39"/>
        <v>0</v>
      </c>
      <c r="AO41" s="183">
        <f t="shared" ref="AO41:AP47" si="40">K41+Y41+AM41</f>
        <v>36</v>
      </c>
      <c r="AP41" s="183">
        <f t="shared" si="40"/>
        <v>23</v>
      </c>
      <c r="AQ41" s="183">
        <f t="shared" ref="AQ41:AQ47" si="41">AO41+AP41</f>
        <v>59</v>
      </c>
      <c r="AR41" s="183"/>
      <c r="AS41" s="183"/>
      <c r="AT41" s="183"/>
      <c r="AU41" s="183"/>
    </row>
    <row r="42" spans="1:47" ht="18.75" x14ac:dyDescent="0.3">
      <c r="A42" s="183"/>
      <c r="B42" s="129"/>
      <c r="C42" s="183">
        <v>2</v>
      </c>
      <c r="D42" s="129" t="s">
        <v>361</v>
      </c>
      <c r="E42" s="183">
        <v>5</v>
      </c>
      <c r="F42" s="183">
        <v>6</v>
      </c>
      <c r="G42" s="183">
        <v>8</v>
      </c>
      <c r="H42" s="183">
        <v>9</v>
      </c>
      <c r="I42" s="183"/>
      <c r="J42" s="183"/>
      <c r="K42" s="183">
        <f t="shared" si="37"/>
        <v>13</v>
      </c>
      <c r="L42" s="183">
        <f t="shared" si="37"/>
        <v>15</v>
      </c>
      <c r="M42" s="183">
        <v>8</v>
      </c>
      <c r="N42" s="183">
        <v>4</v>
      </c>
      <c r="O42" s="183">
        <v>9</v>
      </c>
      <c r="P42" s="183">
        <v>8</v>
      </c>
      <c r="Q42" s="183">
        <v>6</v>
      </c>
      <c r="R42" s="183">
        <v>10</v>
      </c>
      <c r="S42" s="183">
        <v>10</v>
      </c>
      <c r="T42" s="183">
        <v>4</v>
      </c>
      <c r="U42" s="183">
        <v>12</v>
      </c>
      <c r="V42" s="183">
        <v>7</v>
      </c>
      <c r="W42" s="183">
        <v>6</v>
      </c>
      <c r="X42" s="183">
        <v>10</v>
      </c>
      <c r="Y42" s="183">
        <f t="shared" si="38"/>
        <v>51</v>
      </c>
      <c r="Z42" s="183">
        <f t="shared" si="38"/>
        <v>43</v>
      </c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>
        <f t="shared" si="39"/>
        <v>0</v>
      </c>
      <c r="AN42" s="183">
        <f t="shared" si="39"/>
        <v>0</v>
      </c>
      <c r="AO42" s="183">
        <f t="shared" si="40"/>
        <v>64</v>
      </c>
      <c r="AP42" s="183">
        <f t="shared" si="40"/>
        <v>58</v>
      </c>
      <c r="AQ42" s="183">
        <f t="shared" si="41"/>
        <v>122</v>
      </c>
      <c r="AR42" s="183"/>
      <c r="AS42" s="183"/>
      <c r="AT42" s="183"/>
      <c r="AU42" s="183"/>
    </row>
    <row r="43" spans="1:47" ht="18.75" x14ac:dyDescent="0.3">
      <c r="A43" s="183"/>
      <c r="B43" s="129"/>
      <c r="C43" s="183">
        <v>3</v>
      </c>
      <c r="D43" s="129" t="s">
        <v>199</v>
      </c>
      <c r="E43" s="183">
        <v>0</v>
      </c>
      <c r="F43" s="183">
        <v>1</v>
      </c>
      <c r="G43" s="183">
        <v>1</v>
      </c>
      <c r="H43" s="183">
        <v>7</v>
      </c>
      <c r="I43" s="183"/>
      <c r="J43" s="183"/>
      <c r="K43" s="183">
        <f t="shared" si="37"/>
        <v>1</v>
      </c>
      <c r="L43" s="183">
        <f t="shared" si="37"/>
        <v>8</v>
      </c>
      <c r="M43" s="183">
        <v>3</v>
      </c>
      <c r="N43" s="183">
        <v>5</v>
      </c>
      <c r="O43" s="183">
        <v>7</v>
      </c>
      <c r="P43" s="183">
        <v>3</v>
      </c>
      <c r="Q43" s="183">
        <v>1</v>
      </c>
      <c r="R43" s="183">
        <v>2</v>
      </c>
      <c r="S43" s="183">
        <v>2</v>
      </c>
      <c r="T43" s="183">
        <v>2</v>
      </c>
      <c r="U43" s="183">
        <v>3</v>
      </c>
      <c r="V43" s="183">
        <v>6</v>
      </c>
      <c r="W43" s="183">
        <v>2</v>
      </c>
      <c r="X43" s="183">
        <v>5</v>
      </c>
      <c r="Y43" s="183">
        <f t="shared" si="38"/>
        <v>18</v>
      </c>
      <c r="Z43" s="183">
        <f t="shared" si="38"/>
        <v>23</v>
      </c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>
        <f t="shared" si="39"/>
        <v>0</v>
      </c>
      <c r="AN43" s="183">
        <f t="shared" si="39"/>
        <v>0</v>
      </c>
      <c r="AO43" s="183">
        <f t="shared" si="40"/>
        <v>19</v>
      </c>
      <c r="AP43" s="183">
        <f t="shared" si="40"/>
        <v>31</v>
      </c>
      <c r="AQ43" s="183">
        <f t="shared" si="41"/>
        <v>50</v>
      </c>
      <c r="AR43" s="183"/>
      <c r="AS43" s="183"/>
      <c r="AT43" s="183"/>
      <c r="AU43" s="183"/>
    </row>
    <row r="44" spans="1:47" ht="18.75" x14ac:dyDescent="0.3">
      <c r="A44" s="183"/>
      <c r="B44" s="129"/>
      <c r="C44" s="183">
        <v>4</v>
      </c>
      <c r="D44" s="129" t="s">
        <v>208</v>
      </c>
      <c r="E44" s="183">
        <v>2</v>
      </c>
      <c r="F44" s="183">
        <v>2</v>
      </c>
      <c r="G44" s="183">
        <v>4</v>
      </c>
      <c r="H44" s="183">
        <v>1</v>
      </c>
      <c r="I44" s="183"/>
      <c r="J44" s="183"/>
      <c r="K44" s="183">
        <f t="shared" si="37"/>
        <v>6</v>
      </c>
      <c r="L44" s="183">
        <f t="shared" si="37"/>
        <v>3</v>
      </c>
      <c r="M44" s="183">
        <v>3</v>
      </c>
      <c r="N44" s="183">
        <v>3</v>
      </c>
      <c r="O44" s="183">
        <v>2</v>
      </c>
      <c r="P44" s="183">
        <v>2</v>
      </c>
      <c r="Q44" s="183">
        <v>4</v>
      </c>
      <c r="R44" s="183">
        <v>4</v>
      </c>
      <c r="S44" s="183">
        <v>2</v>
      </c>
      <c r="T44" s="183">
        <v>5</v>
      </c>
      <c r="U44" s="183">
        <v>4</v>
      </c>
      <c r="V44" s="183">
        <v>3</v>
      </c>
      <c r="W44" s="183">
        <v>2</v>
      </c>
      <c r="X44" s="183">
        <v>4</v>
      </c>
      <c r="Y44" s="183">
        <f t="shared" si="38"/>
        <v>17</v>
      </c>
      <c r="Z44" s="183">
        <f t="shared" si="38"/>
        <v>21</v>
      </c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>
        <f t="shared" si="39"/>
        <v>0</v>
      </c>
      <c r="AN44" s="183">
        <f t="shared" si="39"/>
        <v>0</v>
      </c>
      <c r="AO44" s="183">
        <f t="shared" si="40"/>
        <v>23</v>
      </c>
      <c r="AP44" s="183">
        <f t="shared" si="40"/>
        <v>24</v>
      </c>
      <c r="AQ44" s="183">
        <f t="shared" si="41"/>
        <v>47</v>
      </c>
      <c r="AR44" s="183"/>
      <c r="AS44" s="183"/>
      <c r="AT44" s="183"/>
      <c r="AU44" s="183"/>
    </row>
    <row r="45" spans="1:47" ht="18.75" x14ac:dyDescent="0.3">
      <c r="A45" s="183"/>
      <c r="B45" s="129"/>
      <c r="C45" s="183">
        <v>5</v>
      </c>
      <c r="D45" s="129" t="s">
        <v>362</v>
      </c>
      <c r="E45" s="183">
        <v>10</v>
      </c>
      <c r="F45" s="183">
        <v>4</v>
      </c>
      <c r="G45" s="183">
        <v>3</v>
      </c>
      <c r="H45" s="183">
        <v>8</v>
      </c>
      <c r="I45" s="183"/>
      <c r="J45" s="183"/>
      <c r="K45" s="183">
        <f t="shared" si="37"/>
        <v>13</v>
      </c>
      <c r="L45" s="183">
        <f t="shared" si="37"/>
        <v>12</v>
      </c>
      <c r="M45" s="183">
        <v>6</v>
      </c>
      <c r="N45" s="183">
        <v>11</v>
      </c>
      <c r="O45" s="183">
        <v>5</v>
      </c>
      <c r="P45" s="183">
        <v>6</v>
      </c>
      <c r="Q45" s="183">
        <v>8</v>
      </c>
      <c r="R45" s="183">
        <v>6</v>
      </c>
      <c r="S45" s="183">
        <v>2</v>
      </c>
      <c r="T45" s="183">
        <v>11</v>
      </c>
      <c r="U45" s="183">
        <v>10</v>
      </c>
      <c r="V45" s="183">
        <v>12</v>
      </c>
      <c r="W45" s="183">
        <v>12</v>
      </c>
      <c r="X45" s="183">
        <v>9</v>
      </c>
      <c r="Y45" s="183">
        <f t="shared" si="38"/>
        <v>43</v>
      </c>
      <c r="Z45" s="183">
        <f t="shared" si="38"/>
        <v>55</v>
      </c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>
        <f t="shared" si="39"/>
        <v>0</v>
      </c>
      <c r="AN45" s="183">
        <f t="shared" si="39"/>
        <v>0</v>
      </c>
      <c r="AO45" s="183">
        <f t="shared" si="40"/>
        <v>56</v>
      </c>
      <c r="AP45" s="183">
        <f t="shared" si="40"/>
        <v>67</v>
      </c>
      <c r="AQ45" s="183">
        <f t="shared" si="41"/>
        <v>123</v>
      </c>
      <c r="AR45" s="183"/>
      <c r="AS45" s="183"/>
      <c r="AT45" s="183"/>
      <c r="AU45" s="183"/>
    </row>
    <row r="46" spans="1:47" ht="18.75" x14ac:dyDescent="0.3">
      <c r="A46" s="183"/>
      <c r="B46" s="129"/>
      <c r="C46" s="183">
        <v>6</v>
      </c>
      <c r="D46" s="129" t="s">
        <v>224</v>
      </c>
      <c r="E46" s="183"/>
      <c r="F46" s="183"/>
      <c r="G46" s="183"/>
      <c r="H46" s="183">
        <v>2</v>
      </c>
      <c r="I46" s="183"/>
      <c r="J46" s="183"/>
      <c r="K46" s="183">
        <f t="shared" si="37"/>
        <v>0</v>
      </c>
      <c r="L46" s="183">
        <f t="shared" si="37"/>
        <v>2</v>
      </c>
      <c r="M46" s="183"/>
      <c r="N46" s="183"/>
      <c r="O46" s="183">
        <v>1</v>
      </c>
      <c r="P46" s="183">
        <v>3</v>
      </c>
      <c r="Q46" s="183">
        <v>1</v>
      </c>
      <c r="R46" s="183">
        <v>2</v>
      </c>
      <c r="S46" s="183">
        <v>4</v>
      </c>
      <c r="T46" s="183">
        <v>4</v>
      </c>
      <c r="U46" s="183">
        <v>2</v>
      </c>
      <c r="V46" s="183">
        <v>1</v>
      </c>
      <c r="W46" s="183">
        <v>2</v>
      </c>
      <c r="X46" s="183">
        <v>4</v>
      </c>
      <c r="Y46" s="183">
        <f t="shared" si="38"/>
        <v>10</v>
      </c>
      <c r="Z46" s="183">
        <f t="shared" si="38"/>
        <v>14</v>
      </c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>
        <f t="shared" si="39"/>
        <v>0</v>
      </c>
      <c r="AN46" s="183">
        <f t="shared" si="39"/>
        <v>0</v>
      </c>
      <c r="AO46" s="183">
        <f t="shared" si="40"/>
        <v>10</v>
      </c>
      <c r="AP46" s="183">
        <f t="shared" si="40"/>
        <v>16</v>
      </c>
      <c r="AQ46" s="183">
        <f t="shared" si="41"/>
        <v>26</v>
      </c>
      <c r="AR46" s="183"/>
      <c r="AS46" s="183"/>
      <c r="AT46" s="183"/>
      <c r="AU46" s="183"/>
    </row>
    <row r="47" spans="1:47" ht="18.75" x14ac:dyDescent="0.3">
      <c r="A47" s="183"/>
      <c r="B47" s="129"/>
      <c r="C47" s="183">
        <v>7</v>
      </c>
      <c r="D47" s="129" t="s">
        <v>363</v>
      </c>
      <c r="E47" s="183"/>
      <c r="F47" s="183"/>
      <c r="G47" s="183"/>
      <c r="H47" s="183"/>
      <c r="I47" s="183"/>
      <c r="J47" s="183"/>
      <c r="K47" s="183">
        <f t="shared" si="37"/>
        <v>0</v>
      </c>
      <c r="L47" s="183">
        <f t="shared" si="37"/>
        <v>0</v>
      </c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>
        <f t="shared" si="38"/>
        <v>0</v>
      </c>
      <c r="Z47" s="183">
        <f t="shared" si="38"/>
        <v>0</v>
      </c>
      <c r="AA47" s="183">
        <v>58</v>
      </c>
      <c r="AB47" s="183">
        <v>79</v>
      </c>
      <c r="AC47" s="183">
        <v>77</v>
      </c>
      <c r="AD47" s="183">
        <v>64</v>
      </c>
      <c r="AE47" s="183">
        <v>73</v>
      </c>
      <c r="AF47" s="183">
        <v>99</v>
      </c>
      <c r="AG47" s="183">
        <v>31</v>
      </c>
      <c r="AH47" s="183">
        <v>75</v>
      </c>
      <c r="AI47" s="183">
        <v>58</v>
      </c>
      <c r="AJ47" s="183">
        <v>72</v>
      </c>
      <c r="AK47" s="183">
        <v>49</v>
      </c>
      <c r="AL47" s="183">
        <v>84</v>
      </c>
      <c r="AM47" s="183">
        <f t="shared" si="39"/>
        <v>346</v>
      </c>
      <c r="AN47" s="183">
        <f t="shared" si="39"/>
        <v>473</v>
      </c>
      <c r="AO47" s="183">
        <f t="shared" si="40"/>
        <v>346</v>
      </c>
      <c r="AP47" s="183">
        <f t="shared" si="40"/>
        <v>473</v>
      </c>
      <c r="AQ47" s="183">
        <f t="shared" si="41"/>
        <v>819</v>
      </c>
      <c r="AR47" s="183"/>
      <c r="AS47" s="183"/>
      <c r="AT47" s="183"/>
      <c r="AU47" s="183"/>
    </row>
    <row r="48" spans="1:47" ht="18.75" x14ac:dyDescent="0.3">
      <c r="A48" s="130"/>
      <c r="B48" s="131"/>
      <c r="C48" s="130"/>
      <c r="D48" s="130" t="s">
        <v>352</v>
      </c>
      <c r="E48" s="130">
        <f>SUM(E41:E47)</f>
        <v>20</v>
      </c>
      <c r="F48" s="130">
        <f t="shared" ref="F48:AU48" si="42">SUM(F41:F47)</f>
        <v>17</v>
      </c>
      <c r="G48" s="130">
        <f t="shared" si="42"/>
        <v>19</v>
      </c>
      <c r="H48" s="130">
        <f t="shared" si="42"/>
        <v>29</v>
      </c>
      <c r="I48" s="130">
        <f t="shared" si="42"/>
        <v>0</v>
      </c>
      <c r="J48" s="130">
        <f t="shared" si="42"/>
        <v>0</v>
      </c>
      <c r="K48" s="130">
        <f t="shared" si="42"/>
        <v>39</v>
      </c>
      <c r="L48" s="130">
        <f t="shared" si="42"/>
        <v>46</v>
      </c>
      <c r="M48" s="130">
        <f t="shared" si="42"/>
        <v>29</v>
      </c>
      <c r="N48" s="130">
        <f t="shared" si="42"/>
        <v>24</v>
      </c>
      <c r="O48" s="130">
        <f t="shared" si="42"/>
        <v>27</v>
      </c>
      <c r="P48" s="130">
        <f t="shared" si="42"/>
        <v>24</v>
      </c>
      <c r="Q48" s="130">
        <f t="shared" si="42"/>
        <v>24</v>
      </c>
      <c r="R48" s="130">
        <f t="shared" si="42"/>
        <v>27</v>
      </c>
      <c r="S48" s="130">
        <f t="shared" si="42"/>
        <v>26</v>
      </c>
      <c r="T48" s="130">
        <f t="shared" si="42"/>
        <v>30</v>
      </c>
      <c r="U48" s="130">
        <f t="shared" si="42"/>
        <v>33</v>
      </c>
      <c r="V48" s="130">
        <f t="shared" si="42"/>
        <v>33</v>
      </c>
      <c r="W48" s="130">
        <f t="shared" si="42"/>
        <v>30</v>
      </c>
      <c r="X48" s="130">
        <f t="shared" si="42"/>
        <v>35</v>
      </c>
      <c r="Y48" s="130">
        <f t="shared" si="42"/>
        <v>169</v>
      </c>
      <c r="Z48" s="130">
        <f t="shared" si="42"/>
        <v>173</v>
      </c>
      <c r="AA48" s="130">
        <f t="shared" si="42"/>
        <v>58</v>
      </c>
      <c r="AB48" s="130">
        <f t="shared" si="42"/>
        <v>79</v>
      </c>
      <c r="AC48" s="130">
        <f t="shared" si="42"/>
        <v>77</v>
      </c>
      <c r="AD48" s="130">
        <f t="shared" si="42"/>
        <v>64</v>
      </c>
      <c r="AE48" s="130">
        <f t="shared" si="42"/>
        <v>73</v>
      </c>
      <c r="AF48" s="130">
        <f t="shared" si="42"/>
        <v>99</v>
      </c>
      <c r="AG48" s="130">
        <f t="shared" si="42"/>
        <v>31</v>
      </c>
      <c r="AH48" s="130">
        <f t="shared" si="42"/>
        <v>75</v>
      </c>
      <c r="AI48" s="130">
        <f t="shared" si="42"/>
        <v>58</v>
      </c>
      <c r="AJ48" s="130">
        <f t="shared" si="42"/>
        <v>72</v>
      </c>
      <c r="AK48" s="130">
        <f t="shared" si="42"/>
        <v>49</v>
      </c>
      <c r="AL48" s="130">
        <f t="shared" si="42"/>
        <v>84</v>
      </c>
      <c r="AM48" s="130">
        <f t="shared" si="42"/>
        <v>346</v>
      </c>
      <c r="AN48" s="130">
        <f t="shared" si="42"/>
        <v>473</v>
      </c>
      <c r="AO48" s="130">
        <f t="shared" si="42"/>
        <v>554</v>
      </c>
      <c r="AP48" s="130">
        <f t="shared" si="42"/>
        <v>692</v>
      </c>
      <c r="AQ48" s="130">
        <f t="shared" si="42"/>
        <v>1246</v>
      </c>
      <c r="AR48" s="130">
        <f t="shared" si="42"/>
        <v>0</v>
      </c>
      <c r="AS48" s="130">
        <f t="shared" si="42"/>
        <v>0</v>
      </c>
      <c r="AT48" s="130">
        <f t="shared" si="42"/>
        <v>0</v>
      </c>
      <c r="AU48" s="130">
        <f t="shared" si="42"/>
        <v>0</v>
      </c>
    </row>
    <row r="49" spans="1:47" ht="18.75" x14ac:dyDescent="0.3">
      <c r="A49" s="183">
        <v>8</v>
      </c>
      <c r="B49" s="128" t="s">
        <v>28</v>
      </c>
      <c r="C49" s="183">
        <v>1</v>
      </c>
      <c r="D49" s="129" t="s">
        <v>181</v>
      </c>
      <c r="E49" s="183">
        <v>2</v>
      </c>
      <c r="F49" s="183">
        <v>4</v>
      </c>
      <c r="G49" s="183">
        <v>5</v>
      </c>
      <c r="H49" s="183">
        <v>4</v>
      </c>
      <c r="I49" s="183">
        <v>3</v>
      </c>
      <c r="J49" s="183">
        <v>6</v>
      </c>
      <c r="K49" s="183">
        <f t="shared" ref="K49:L51" si="43">E49+G49+I49</f>
        <v>10</v>
      </c>
      <c r="L49" s="183">
        <f t="shared" si="43"/>
        <v>14</v>
      </c>
      <c r="M49" s="183">
        <v>4</v>
      </c>
      <c r="N49" s="183">
        <v>4</v>
      </c>
      <c r="O49" s="183">
        <v>5</v>
      </c>
      <c r="P49" s="183">
        <v>6</v>
      </c>
      <c r="Q49" s="183">
        <v>8</v>
      </c>
      <c r="R49" s="183">
        <v>1</v>
      </c>
      <c r="S49" s="183">
        <v>6</v>
      </c>
      <c r="T49" s="183">
        <v>5</v>
      </c>
      <c r="U49" s="183">
        <v>5</v>
      </c>
      <c r="V49" s="183">
        <v>7</v>
      </c>
      <c r="W49" s="183">
        <v>4</v>
      </c>
      <c r="X49" s="183">
        <v>4</v>
      </c>
      <c r="Y49" s="183">
        <f t="shared" ref="Y49:Z51" si="44">M49+O49+Q49+S49+U49+W49</f>
        <v>32</v>
      </c>
      <c r="Z49" s="183">
        <f t="shared" si="44"/>
        <v>27</v>
      </c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>
        <f t="shared" ref="AM49:AN51" si="45">SUM(AK49,AI49,AG49,AE49,AC49,AA49)</f>
        <v>0</v>
      </c>
      <c r="AN49" s="183">
        <f t="shared" si="45"/>
        <v>0</v>
      </c>
      <c r="AO49" s="183">
        <f t="shared" ref="AO49:AP51" si="46">K49+Y49+AM49</f>
        <v>42</v>
      </c>
      <c r="AP49" s="183">
        <f t="shared" si="46"/>
        <v>41</v>
      </c>
      <c r="AQ49" s="183">
        <f t="shared" ref="AQ49:AQ51" si="47">AO49+AP49</f>
        <v>83</v>
      </c>
      <c r="AR49" s="183"/>
      <c r="AS49" s="183"/>
      <c r="AT49" s="183"/>
      <c r="AU49" s="183"/>
    </row>
    <row r="50" spans="1:47" ht="18.75" x14ac:dyDescent="0.3">
      <c r="A50" s="183"/>
      <c r="B50" s="129"/>
      <c r="C50" s="183">
        <v>2</v>
      </c>
      <c r="D50" s="129" t="s">
        <v>364</v>
      </c>
      <c r="E50" s="183">
        <v>0</v>
      </c>
      <c r="F50" s="183">
        <v>5</v>
      </c>
      <c r="G50" s="183">
        <v>2</v>
      </c>
      <c r="H50" s="183">
        <v>2</v>
      </c>
      <c r="I50" s="183">
        <v>9</v>
      </c>
      <c r="J50" s="183">
        <v>5</v>
      </c>
      <c r="K50" s="183">
        <f t="shared" si="43"/>
        <v>11</v>
      </c>
      <c r="L50" s="183">
        <f t="shared" si="43"/>
        <v>12</v>
      </c>
      <c r="M50" s="183">
        <v>3</v>
      </c>
      <c r="N50" s="183">
        <v>1</v>
      </c>
      <c r="O50" s="183">
        <v>6</v>
      </c>
      <c r="P50" s="183">
        <v>3</v>
      </c>
      <c r="Q50" s="183">
        <v>3</v>
      </c>
      <c r="R50" s="183">
        <v>9</v>
      </c>
      <c r="S50" s="183">
        <v>6</v>
      </c>
      <c r="T50" s="183">
        <v>8</v>
      </c>
      <c r="U50" s="183">
        <v>3</v>
      </c>
      <c r="V50" s="183">
        <v>3</v>
      </c>
      <c r="W50" s="183">
        <v>5</v>
      </c>
      <c r="X50" s="183">
        <v>12</v>
      </c>
      <c r="Y50" s="183">
        <f t="shared" si="44"/>
        <v>26</v>
      </c>
      <c r="Z50" s="183">
        <f t="shared" si="44"/>
        <v>36</v>
      </c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>
        <f t="shared" si="45"/>
        <v>0</v>
      </c>
      <c r="AN50" s="183">
        <f t="shared" si="45"/>
        <v>0</v>
      </c>
      <c r="AO50" s="183">
        <f t="shared" si="46"/>
        <v>37</v>
      </c>
      <c r="AP50" s="183">
        <f t="shared" si="46"/>
        <v>48</v>
      </c>
      <c r="AQ50" s="183">
        <f t="shared" si="47"/>
        <v>85</v>
      </c>
      <c r="AR50" s="183"/>
      <c r="AS50" s="183"/>
      <c r="AT50" s="183"/>
      <c r="AU50" s="183"/>
    </row>
    <row r="51" spans="1:47" ht="18.75" x14ac:dyDescent="0.3">
      <c r="A51" s="183"/>
      <c r="B51" s="129"/>
      <c r="C51" s="183">
        <v>3</v>
      </c>
      <c r="D51" s="129" t="s">
        <v>188</v>
      </c>
      <c r="E51" s="183">
        <v>6</v>
      </c>
      <c r="F51" s="183">
        <v>13</v>
      </c>
      <c r="G51" s="183">
        <v>3</v>
      </c>
      <c r="H51" s="183">
        <v>16</v>
      </c>
      <c r="I51" s="183">
        <v>9</v>
      </c>
      <c r="J51" s="183">
        <v>5</v>
      </c>
      <c r="K51" s="183">
        <f t="shared" si="43"/>
        <v>18</v>
      </c>
      <c r="L51" s="183">
        <f t="shared" si="43"/>
        <v>34</v>
      </c>
      <c r="M51" s="183">
        <v>16</v>
      </c>
      <c r="N51" s="183">
        <v>8</v>
      </c>
      <c r="O51" s="183">
        <v>6</v>
      </c>
      <c r="P51" s="183">
        <v>6</v>
      </c>
      <c r="Q51" s="183">
        <v>14</v>
      </c>
      <c r="R51" s="183">
        <v>10</v>
      </c>
      <c r="S51" s="183">
        <v>13</v>
      </c>
      <c r="T51" s="183">
        <v>16</v>
      </c>
      <c r="U51" s="183">
        <v>17</v>
      </c>
      <c r="V51" s="183">
        <v>12</v>
      </c>
      <c r="W51" s="183">
        <v>14</v>
      </c>
      <c r="X51" s="183">
        <v>11</v>
      </c>
      <c r="Y51" s="183">
        <f t="shared" si="44"/>
        <v>80</v>
      </c>
      <c r="Z51" s="183">
        <f t="shared" si="44"/>
        <v>63</v>
      </c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>
        <f t="shared" si="45"/>
        <v>0</v>
      </c>
      <c r="AN51" s="183">
        <f t="shared" si="45"/>
        <v>0</v>
      </c>
      <c r="AO51" s="183">
        <f t="shared" si="46"/>
        <v>98</v>
      </c>
      <c r="AP51" s="183">
        <f t="shared" si="46"/>
        <v>97</v>
      </c>
      <c r="AQ51" s="183">
        <f t="shared" si="47"/>
        <v>195</v>
      </c>
      <c r="AR51" s="183"/>
      <c r="AS51" s="183"/>
      <c r="AT51" s="183"/>
      <c r="AU51" s="183"/>
    </row>
    <row r="52" spans="1:47" ht="18.75" x14ac:dyDescent="0.3">
      <c r="A52" s="130"/>
      <c r="B52" s="131"/>
      <c r="C52" s="130"/>
      <c r="D52" s="130" t="s">
        <v>359</v>
      </c>
      <c r="E52" s="130">
        <f>SUM(E49:E51)</f>
        <v>8</v>
      </c>
      <c r="F52" s="130">
        <f t="shared" ref="F52:AU52" si="48">SUM(F49:F51)</f>
        <v>22</v>
      </c>
      <c r="G52" s="130">
        <f t="shared" si="48"/>
        <v>10</v>
      </c>
      <c r="H52" s="130">
        <f t="shared" si="48"/>
        <v>22</v>
      </c>
      <c r="I52" s="130">
        <f t="shared" si="48"/>
        <v>21</v>
      </c>
      <c r="J52" s="130">
        <f t="shared" si="48"/>
        <v>16</v>
      </c>
      <c r="K52" s="130">
        <f t="shared" si="48"/>
        <v>39</v>
      </c>
      <c r="L52" s="130">
        <f t="shared" si="48"/>
        <v>60</v>
      </c>
      <c r="M52" s="130">
        <f t="shared" si="48"/>
        <v>23</v>
      </c>
      <c r="N52" s="130">
        <f t="shared" si="48"/>
        <v>13</v>
      </c>
      <c r="O52" s="130">
        <f t="shared" si="48"/>
        <v>17</v>
      </c>
      <c r="P52" s="130">
        <f t="shared" si="48"/>
        <v>15</v>
      </c>
      <c r="Q52" s="130">
        <f t="shared" si="48"/>
        <v>25</v>
      </c>
      <c r="R52" s="130">
        <f t="shared" si="48"/>
        <v>20</v>
      </c>
      <c r="S52" s="130">
        <f t="shared" si="48"/>
        <v>25</v>
      </c>
      <c r="T52" s="130">
        <f t="shared" si="48"/>
        <v>29</v>
      </c>
      <c r="U52" s="130">
        <f t="shared" si="48"/>
        <v>25</v>
      </c>
      <c r="V52" s="130">
        <f t="shared" si="48"/>
        <v>22</v>
      </c>
      <c r="W52" s="130">
        <f t="shared" si="48"/>
        <v>23</v>
      </c>
      <c r="X52" s="130">
        <f t="shared" si="48"/>
        <v>27</v>
      </c>
      <c r="Y52" s="130">
        <f t="shared" si="48"/>
        <v>138</v>
      </c>
      <c r="Z52" s="130">
        <f t="shared" si="48"/>
        <v>126</v>
      </c>
      <c r="AA52" s="130">
        <f t="shared" si="48"/>
        <v>0</v>
      </c>
      <c r="AB52" s="130">
        <f t="shared" si="48"/>
        <v>0</v>
      </c>
      <c r="AC52" s="130">
        <f t="shared" si="48"/>
        <v>0</v>
      </c>
      <c r="AD52" s="130">
        <f t="shared" si="48"/>
        <v>0</v>
      </c>
      <c r="AE52" s="130">
        <f t="shared" si="48"/>
        <v>0</v>
      </c>
      <c r="AF52" s="130">
        <f t="shared" si="48"/>
        <v>0</v>
      </c>
      <c r="AG52" s="130">
        <f t="shared" si="48"/>
        <v>0</v>
      </c>
      <c r="AH52" s="130">
        <f t="shared" si="48"/>
        <v>0</v>
      </c>
      <c r="AI52" s="130">
        <f t="shared" si="48"/>
        <v>0</v>
      </c>
      <c r="AJ52" s="130">
        <f t="shared" si="48"/>
        <v>0</v>
      </c>
      <c r="AK52" s="130">
        <f t="shared" si="48"/>
        <v>0</v>
      </c>
      <c r="AL52" s="130">
        <f t="shared" si="48"/>
        <v>0</v>
      </c>
      <c r="AM52" s="130">
        <f t="shared" si="48"/>
        <v>0</v>
      </c>
      <c r="AN52" s="130">
        <f t="shared" si="48"/>
        <v>0</v>
      </c>
      <c r="AO52" s="130">
        <f t="shared" si="48"/>
        <v>177</v>
      </c>
      <c r="AP52" s="130">
        <f t="shared" si="48"/>
        <v>186</v>
      </c>
      <c r="AQ52" s="130">
        <f t="shared" si="48"/>
        <v>363</v>
      </c>
      <c r="AR52" s="130">
        <f t="shared" si="48"/>
        <v>0</v>
      </c>
      <c r="AS52" s="130">
        <f t="shared" si="48"/>
        <v>0</v>
      </c>
      <c r="AT52" s="130">
        <f t="shared" si="48"/>
        <v>0</v>
      </c>
      <c r="AU52" s="130">
        <f t="shared" si="48"/>
        <v>0</v>
      </c>
    </row>
    <row r="53" spans="1:47" ht="18.75" x14ac:dyDescent="0.3">
      <c r="A53" s="183">
        <v>9</v>
      </c>
      <c r="B53" s="128" t="s">
        <v>26</v>
      </c>
      <c r="C53" s="183">
        <v>1</v>
      </c>
      <c r="D53" s="129" t="s">
        <v>365</v>
      </c>
      <c r="E53" s="183">
        <v>13</v>
      </c>
      <c r="F53" s="183">
        <v>5</v>
      </c>
      <c r="G53" s="183">
        <v>9</v>
      </c>
      <c r="H53" s="183">
        <v>7</v>
      </c>
      <c r="I53" s="183">
        <v>7</v>
      </c>
      <c r="J53" s="183">
        <v>5</v>
      </c>
      <c r="K53" s="183">
        <f t="shared" ref="K53:L55" si="49">E53+G53+I53</f>
        <v>29</v>
      </c>
      <c r="L53" s="183">
        <f t="shared" si="49"/>
        <v>17</v>
      </c>
      <c r="M53" s="183">
        <v>4</v>
      </c>
      <c r="N53" s="183">
        <v>6</v>
      </c>
      <c r="O53" s="183">
        <v>4</v>
      </c>
      <c r="P53" s="183">
        <v>6</v>
      </c>
      <c r="Q53" s="183">
        <v>4</v>
      </c>
      <c r="R53" s="183">
        <v>6</v>
      </c>
      <c r="S53" s="183">
        <v>2</v>
      </c>
      <c r="T53" s="183">
        <v>12</v>
      </c>
      <c r="U53" s="183">
        <v>11</v>
      </c>
      <c r="V53" s="183">
        <v>6</v>
      </c>
      <c r="W53" s="183">
        <v>4</v>
      </c>
      <c r="X53" s="183">
        <v>8</v>
      </c>
      <c r="Y53" s="183">
        <f t="shared" ref="Y53:Z55" si="50">M53+O53+Q53+S53+U53+W53</f>
        <v>29</v>
      </c>
      <c r="Z53" s="183">
        <f t="shared" si="50"/>
        <v>44</v>
      </c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>
        <f t="shared" ref="AM53:AN55" si="51">SUM(AK53,AI53,AG53,AE53,AC53,AA53)</f>
        <v>0</v>
      </c>
      <c r="AN53" s="183">
        <f t="shared" si="51"/>
        <v>0</v>
      </c>
      <c r="AO53" s="183">
        <f t="shared" ref="AO53:AP55" si="52">K53+Y53+AM53</f>
        <v>58</v>
      </c>
      <c r="AP53" s="183">
        <f t="shared" si="52"/>
        <v>61</v>
      </c>
      <c r="AQ53" s="183">
        <f t="shared" ref="AQ53:AQ55" si="53">AO53+AP53</f>
        <v>119</v>
      </c>
      <c r="AR53" s="183">
        <v>4</v>
      </c>
      <c r="AS53" s="183">
        <v>4</v>
      </c>
      <c r="AT53" s="183">
        <v>1</v>
      </c>
      <c r="AU53" s="183"/>
    </row>
    <row r="54" spans="1:47" ht="18.75" x14ac:dyDescent="0.3">
      <c r="A54" s="183"/>
      <c r="B54" s="129"/>
      <c r="C54" s="183">
        <v>2</v>
      </c>
      <c r="D54" s="129" t="s">
        <v>215</v>
      </c>
      <c r="E54" s="183">
        <v>3</v>
      </c>
      <c r="F54" s="183">
        <v>7</v>
      </c>
      <c r="G54" s="183">
        <v>5</v>
      </c>
      <c r="H54" s="183">
        <v>4</v>
      </c>
      <c r="I54" s="183"/>
      <c r="J54" s="183"/>
      <c r="K54" s="183">
        <f t="shared" si="49"/>
        <v>8</v>
      </c>
      <c r="L54" s="183">
        <f t="shared" si="49"/>
        <v>11</v>
      </c>
      <c r="M54" s="183">
        <v>6</v>
      </c>
      <c r="N54" s="183">
        <v>3</v>
      </c>
      <c r="O54" s="183">
        <v>5</v>
      </c>
      <c r="P54" s="183">
        <v>3</v>
      </c>
      <c r="Q54" s="183">
        <v>5</v>
      </c>
      <c r="R54" s="183">
        <v>4</v>
      </c>
      <c r="S54" s="183">
        <v>9</v>
      </c>
      <c r="T54" s="183">
        <v>2</v>
      </c>
      <c r="U54" s="183">
        <v>10</v>
      </c>
      <c r="V54" s="183">
        <v>9</v>
      </c>
      <c r="W54" s="183">
        <v>9</v>
      </c>
      <c r="X54" s="183">
        <v>5</v>
      </c>
      <c r="Y54" s="183">
        <f t="shared" si="50"/>
        <v>44</v>
      </c>
      <c r="Z54" s="183">
        <f t="shared" si="50"/>
        <v>26</v>
      </c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>
        <f t="shared" si="51"/>
        <v>0</v>
      </c>
      <c r="AN54" s="183">
        <f t="shared" si="51"/>
        <v>0</v>
      </c>
      <c r="AO54" s="183">
        <f t="shared" si="52"/>
        <v>52</v>
      </c>
      <c r="AP54" s="183">
        <f t="shared" si="52"/>
        <v>37</v>
      </c>
      <c r="AQ54" s="183">
        <f t="shared" si="53"/>
        <v>89</v>
      </c>
      <c r="AR54" s="183">
        <v>2</v>
      </c>
      <c r="AS54" s="183">
        <v>5</v>
      </c>
      <c r="AT54" s="183">
        <v>1</v>
      </c>
      <c r="AU54" s="183"/>
    </row>
    <row r="55" spans="1:47" ht="18.75" x14ac:dyDescent="0.3">
      <c r="A55" s="183"/>
      <c r="B55" s="129"/>
      <c r="C55" s="183">
        <v>3</v>
      </c>
      <c r="D55" s="129" t="s">
        <v>222</v>
      </c>
      <c r="E55" s="183">
        <v>3</v>
      </c>
      <c r="F55" s="183">
        <v>4</v>
      </c>
      <c r="G55" s="183">
        <v>0</v>
      </c>
      <c r="H55" s="183">
        <v>8</v>
      </c>
      <c r="I55" s="183">
        <v>7</v>
      </c>
      <c r="J55" s="183">
        <v>3</v>
      </c>
      <c r="K55" s="183">
        <f t="shared" si="49"/>
        <v>10</v>
      </c>
      <c r="L55" s="183">
        <f t="shared" si="49"/>
        <v>15</v>
      </c>
      <c r="M55" s="183">
        <v>7</v>
      </c>
      <c r="N55" s="183">
        <v>1</v>
      </c>
      <c r="O55" s="183">
        <v>6</v>
      </c>
      <c r="P55" s="183">
        <v>4</v>
      </c>
      <c r="Q55" s="183">
        <v>8</v>
      </c>
      <c r="R55" s="183">
        <v>3</v>
      </c>
      <c r="S55" s="183">
        <v>3</v>
      </c>
      <c r="T55" s="183">
        <v>13</v>
      </c>
      <c r="U55" s="183">
        <v>6</v>
      </c>
      <c r="V55" s="183">
        <v>10</v>
      </c>
      <c r="W55" s="183">
        <v>6</v>
      </c>
      <c r="X55" s="183">
        <v>4</v>
      </c>
      <c r="Y55" s="183">
        <f t="shared" si="50"/>
        <v>36</v>
      </c>
      <c r="Z55" s="183">
        <f t="shared" si="50"/>
        <v>35</v>
      </c>
      <c r="AA55" s="183">
        <v>17</v>
      </c>
      <c r="AB55" s="183">
        <v>8</v>
      </c>
      <c r="AC55" s="183">
        <v>13</v>
      </c>
      <c r="AD55" s="183">
        <v>6</v>
      </c>
      <c r="AE55" s="183">
        <v>12</v>
      </c>
      <c r="AF55" s="183">
        <v>16</v>
      </c>
      <c r="AG55" s="183"/>
      <c r="AH55" s="183"/>
      <c r="AI55" s="183"/>
      <c r="AJ55" s="183"/>
      <c r="AK55" s="183"/>
      <c r="AL55" s="183"/>
      <c r="AM55" s="183">
        <f t="shared" si="51"/>
        <v>42</v>
      </c>
      <c r="AN55" s="183">
        <f t="shared" si="51"/>
        <v>30</v>
      </c>
      <c r="AO55" s="183">
        <f t="shared" si="52"/>
        <v>88</v>
      </c>
      <c r="AP55" s="183">
        <f t="shared" si="52"/>
        <v>80</v>
      </c>
      <c r="AQ55" s="183">
        <f t="shared" si="53"/>
        <v>168</v>
      </c>
      <c r="AR55" s="183">
        <v>5</v>
      </c>
      <c r="AS55" s="183">
        <v>9</v>
      </c>
      <c r="AT55" s="183">
        <v>1</v>
      </c>
      <c r="AU55" s="183"/>
    </row>
    <row r="56" spans="1:47" ht="18.75" x14ac:dyDescent="0.3">
      <c r="A56" s="130"/>
      <c r="B56" s="131"/>
      <c r="C56" s="130"/>
      <c r="D56" s="130" t="s">
        <v>359</v>
      </c>
      <c r="E56" s="130">
        <f>SUM(E53:E55)</f>
        <v>19</v>
      </c>
      <c r="F56" s="130">
        <f t="shared" ref="F56:AU56" si="54">SUM(F53:F55)</f>
        <v>16</v>
      </c>
      <c r="G56" s="130">
        <f t="shared" si="54"/>
        <v>14</v>
      </c>
      <c r="H56" s="130">
        <f t="shared" si="54"/>
        <v>19</v>
      </c>
      <c r="I56" s="130">
        <f t="shared" si="54"/>
        <v>14</v>
      </c>
      <c r="J56" s="130">
        <f t="shared" si="54"/>
        <v>8</v>
      </c>
      <c r="K56" s="130">
        <f t="shared" si="54"/>
        <v>47</v>
      </c>
      <c r="L56" s="130">
        <f t="shared" si="54"/>
        <v>43</v>
      </c>
      <c r="M56" s="130">
        <f t="shared" si="54"/>
        <v>17</v>
      </c>
      <c r="N56" s="130">
        <f t="shared" si="54"/>
        <v>10</v>
      </c>
      <c r="O56" s="130">
        <f t="shared" si="54"/>
        <v>15</v>
      </c>
      <c r="P56" s="130">
        <f t="shared" si="54"/>
        <v>13</v>
      </c>
      <c r="Q56" s="130">
        <f t="shared" si="54"/>
        <v>17</v>
      </c>
      <c r="R56" s="130">
        <f t="shared" si="54"/>
        <v>13</v>
      </c>
      <c r="S56" s="130">
        <f t="shared" si="54"/>
        <v>14</v>
      </c>
      <c r="T56" s="130">
        <f t="shared" si="54"/>
        <v>27</v>
      </c>
      <c r="U56" s="130">
        <f t="shared" si="54"/>
        <v>27</v>
      </c>
      <c r="V56" s="130">
        <f t="shared" si="54"/>
        <v>25</v>
      </c>
      <c r="W56" s="130">
        <f t="shared" si="54"/>
        <v>19</v>
      </c>
      <c r="X56" s="130">
        <f t="shared" si="54"/>
        <v>17</v>
      </c>
      <c r="Y56" s="130">
        <f t="shared" si="54"/>
        <v>109</v>
      </c>
      <c r="Z56" s="130">
        <f t="shared" si="54"/>
        <v>105</v>
      </c>
      <c r="AA56" s="130">
        <f t="shared" si="54"/>
        <v>17</v>
      </c>
      <c r="AB56" s="130">
        <f t="shared" si="54"/>
        <v>8</v>
      </c>
      <c r="AC56" s="130">
        <f t="shared" si="54"/>
        <v>13</v>
      </c>
      <c r="AD56" s="130">
        <f t="shared" si="54"/>
        <v>6</v>
      </c>
      <c r="AE56" s="130">
        <f t="shared" si="54"/>
        <v>12</v>
      </c>
      <c r="AF56" s="130">
        <f t="shared" si="54"/>
        <v>16</v>
      </c>
      <c r="AG56" s="130">
        <f t="shared" si="54"/>
        <v>0</v>
      </c>
      <c r="AH56" s="130">
        <f t="shared" si="54"/>
        <v>0</v>
      </c>
      <c r="AI56" s="130">
        <f t="shared" si="54"/>
        <v>0</v>
      </c>
      <c r="AJ56" s="130">
        <f t="shared" si="54"/>
        <v>0</v>
      </c>
      <c r="AK56" s="130">
        <f t="shared" si="54"/>
        <v>0</v>
      </c>
      <c r="AL56" s="130">
        <f t="shared" si="54"/>
        <v>0</v>
      </c>
      <c r="AM56" s="130">
        <f t="shared" si="54"/>
        <v>42</v>
      </c>
      <c r="AN56" s="130">
        <f t="shared" si="54"/>
        <v>30</v>
      </c>
      <c r="AO56" s="130">
        <f t="shared" si="54"/>
        <v>198</v>
      </c>
      <c r="AP56" s="130">
        <f t="shared" si="54"/>
        <v>178</v>
      </c>
      <c r="AQ56" s="130">
        <f t="shared" si="54"/>
        <v>376</v>
      </c>
      <c r="AR56" s="130">
        <f t="shared" si="54"/>
        <v>11</v>
      </c>
      <c r="AS56" s="130">
        <f t="shared" si="54"/>
        <v>18</v>
      </c>
      <c r="AT56" s="130">
        <f t="shared" si="54"/>
        <v>3</v>
      </c>
      <c r="AU56" s="130">
        <f t="shared" si="54"/>
        <v>0</v>
      </c>
    </row>
    <row r="57" spans="1:47" ht="18.75" x14ac:dyDescent="0.3">
      <c r="A57" s="183">
        <v>10</v>
      </c>
      <c r="B57" s="128" t="s">
        <v>24</v>
      </c>
      <c r="C57" s="183">
        <v>1</v>
      </c>
      <c r="D57" s="129" t="s">
        <v>176</v>
      </c>
      <c r="E57" s="183">
        <v>2</v>
      </c>
      <c r="F57" s="183">
        <v>3</v>
      </c>
      <c r="G57" s="183">
        <v>4</v>
      </c>
      <c r="H57" s="183">
        <v>2</v>
      </c>
      <c r="I57" s="183"/>
      <c r="J57" s="183"/>
      <c r="K57" s="183">
        <f t="shared" ref="K57:L60" si="55">E57+G57+I57</f>
        <v>6</v>
      </c>
      <c r="L57" s="183">
        <f t="shared" si="55"/>
        <v>5</v>
      </c>
      <c r="M57" s="183">
        <v>2</v>
      </c>
      <c r="N57" s="183">
        <v>3</v>
      </c>
      <c r="O57" s="183">
        <v>1</v>
      </c>
      <c r="P57" s="183">
        <v>1</v>
      </c>
      <c r="Q57" s="183">
        <v>3</v>
      </c>
      <c r="R57" s="183">
        <v>3</v>
      </c>
      <c r="S57" s="183">
        <v>6</v>
      </c>
      <c r="T57" s="183">
        <v>1</v>
      </c>
      <c r="U57" s="183">
        <v>7</v>
      </c>
      <c r="V57" s="183">
        <v>5</v>
      </c>
      <c r="W57" s="183">
        <v>8</v>
      </c>
      <c r="X57" s="183">
        <v>4</v>
      </c>
      <c r="Y57" s="183">
        <f t="shared" ref="Y57:Z60" si="56">M57+O57+Q57+S57+U57+W57</f>
        <v>27</v>
      </c>
      <c r="Z57" s="183">
        <f t="shared" si="56"/>
        <v>17</v>
      </c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>
        <f t="shared" ref="AM57:AN60" si="57">SUM(AK57,AI57,AG57,AE57,AC57,AA57)</f>
        <v>0</v>
      </c>
      <c r="AN57" s="183">
        <f t="shared" si="57"/>
        <v>0</v>
      </c>
      <c r="AO57" s="183">
        <f t="shared" ref="AO57:AP60" si="58">K57+Y57+AM57</f>
        <v>33</v>
      </c>
      <c r="AP57" s="183">
        <f t="shared" si="58"/>
        <v>22</v>
      </c>
      <c r="AQ57" s="183">
        <f t="shared" ref="AQ57:AQ60" si="59">AO57+AP57</f>
        <v>55</v>
      </c>
      <c r="AR57" s="183"/>
      <c r="AS57" s="183"/>
      <c r="AT57" s="183"/>
      <c r="AU57" s="183"/>
    </row>
    <row r="58" spans="1:47" ht="18.75" x14ac:dyDescent="0.3">
      <c r="A58" s="183"/>
      <c r="B58" s="129"/>
      <c r="C58" s="183">
        <v>2</v>
      </c>
      <c r="D58" s="129" t="s">
        <v>183</v>
      </c>
      <c r="E58" s="183">
        <v>1</v>
      </c>
      <c r="F58" s="183">
        <v>0</v>
      </c>
      <c r="G58" s="183">
        <v>5</v>
      </c>
      <c r="H58" s="183">
        <v>8</v>
      </c>
      <c r="I58" s="183">
        <v>8</v>
      </c>
      <c r="J58" s="183">
        <v>11</v>
      </c>
      <c r="K58" s="183">
        <f t="shared" si="55"/>
        <v>14</v>
      </c>
      <c r="L58" s="183">
        <f t="shared" si="55"/>
        <v>19</v>
      </c>
      <c r="M58" s="183">
        <v>7</v>
      </c>
      <c r="N58" s="183">
        <v>5</v>
      </c>
      <c r="O58" s="183">
        <v>4</v>
      </c>
      <c r="P58" s="183">
        <v>5</v>
      </c>
      <c r="Q58" s="183">
        <v>4</v>
      </c>
      <c r="R58" s="183">
        <v>7</v>
      </c>
      <c r="S58" s="183">
        <v>8</v>
      </c>
      <c r="T58" s="183">
        <v>6</v>
      </c>
      <c r="U58" s="183">
        <v>9</v>
      </c>
      <c r="V58" s="183">
        <v>4</v>
      </c>
      <c r="W58" s="183">
        <v>8</v>
      </c>
      <c r="X58" s="183">
        <v>5</v>
      </c>
      <c r="Y58" s="183">
        <f t="shared" si="56"/>
        <v>40</v>
      </c>
      <c r="Z58" s="183">
        <f t="shared" si="56"/>
        <v>32</v>
      </c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>
        <f t="shared" si="57"/>
        <v>0</v>
      </c>
      <c r="AN58" s="183">
        <f t="shared" si="57"/>
        <v>0</v>
      </c>
      <c r="AO58" s="183">
        <f t="shared" si="58"/>
        <v>54</v>
      </c>
      <c r="AP58" s="183">
        <f t="shared" si="58"/>
        <v>51</v>
      </c>
      <c r="AQ58" s="183">
        <f t="shared" si="59"/>
        <v>105</v>
      </c>
      <c r="AR58" s="183"/>
      <c r="AS58" s="183"/>
      <c r="AT58" s="183"/>
      <c r="AU58" s="183"/>
    </row>
    <row r="59" spans="1:47" ht="18.75" x14ac:dyDescent="0.3">
      <c r="A59" s="183"/>
      <c r="B59" s="129"/>
      <c r="C59" s="183">
        <v>3</v>
      </c>
      <c r="D59" s="129" t="s">
        <v>209</v>
      </c>
      <c r="E59" s="183">
        <v>6</v>
      </c>
      <c r="F59" s="183">
        <v>7</v>
      </c>
      <c r="G59" s="183">
        <v>3</v>
      </c>
      <c r="H59" s="183">
        <v>5</v>
      </c>
      <c r="I59" s="183">
        <v>2</v>
      </c>
      <c r="J59" s="183">
        <v>1</v>
      </c>
      <c r="K59" s="183">
        <f t="shared" si="55"/>
        <v>11</v>
      </c>
      <c r="L59" s="183">
        <f t="shared" si="55"/>
        <v>13</v>
      </c>
      <c r="M59" s="183">
        <v>0</v>
      </c>
      <c r="N59" s="183">
        <v>3</v>
      </c>
      <c r="O59" s="183">
        <v>11</v>
      </c>
      <c r="P59" s="183">
        <v>3</v>
      </c>
      <c r="Q59" s="183">
        <v>4</v>
      </c>
      <c r="R59" s="183">
        <v>7</v>
      </c>
      <c r="S59" s="183">
        <v>7</v>
      </c>
      <c r="T59" s="183">
        <v>6</v>
      </c>
      <c r="U59" s="183">
        <v>10</v>
      </c>
      <c r="V59" s="183">
        <v>9</v>
      </c>
      <c r="W59" s="183">
        <v>6</v>
      </c>
      <c r="X59" s="183">
        <v>12</v>
      </c>
      <c r="Y59" s="183">
        <f t="shared" si="56"/>
        <v>38</v>
      </c>
      <c r="Z59" s="183">
        <f t="shared" si="56"/>
        <v>40</v>
      </c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>
        <f t="shared" si="57"/>
        <v>0</v>
      </c>
      <c r="AN59" s="183">
        <f t="shared" si="57"/>
        <v>0</v>
      </c>
      <c r="AO59" s="183">
        <f t="shared" si="58"/>
        <v>49</v>
      </c>
      <c r="AP59" s="183">
        <f t="shared" si="58"/>
        <v>53</v>
      </c>
      <c r="AQ59" s="183">
        <f t="shared" si="59"/>
        <v>102</v>
      </c>
      <c r="AR59" s="183"/>
      <c r="AS59" s="183"/>
      <c r="AT59" s="183"/>
      <c r="AU59" s="183"/>
    </row>
    <row r="60" spans="1:47" ht="18.75" x14ac:dyDescent="0.3">
      <c r="A60" s="183"/>
      <c r="B60" s="129"/>
      <c r="C60" s="183">
        <v>4</v>
      </c>
      <c r="D60" s="129" t="s">
        <v>216</v>
      </c>
      <c r="E60" s="183">
        <v>5</v>
      </c>
      <c r="F60" s="183">
        <v>5</v>
      </c>
      <c r="G60" s="183">
        <v>5</v>
      </c>
      <c r="H60" s="183">
        <v>3</v>
      </c>
      <c r="I60" s="183">
        <v>7</v>
      </c>
      <c r="J60" s="183">
        <v>3</v>
      </c>
      <c r="K60" s="183">
        <f t="shared" si="55"/>
        <v>17</v>
      </c>
      <c r="L60" s="183">
        <f t="shared" si="55"/>
        <v>11</v>
      </c>
      <c r="M60" s="183">
        <v>6</v>
      </c>
      <c r="N60" s="183">
        <v>5</v>
      </c>
      <c r="O60" s="183">
        <v>3</v>
      </c>
      <c r="P60" s="183">
        <v>9</v>
      </c>
      <c r="Q60" s="183">
        <v>2</v>
      </c>
      <c r="R60" s="183">
        <v>3</v>
      </c>
      <c r="S60" s="183">
        <v>4</v>
      </c>
      <c r="T60" s="183">
        <v>2</v>
      </c>
      <c r="U60" s="183">
        <v>3</v>
      </c>
      <c r="V60" s="183">
        <v>8</v>
      </c>
      <c r="W60" s="183">
        <v>5</v>
      </c>
      <c r="X60" s="183">
        <v>7</v>
      </c>
      <c r="Y60" s="183">
        <f t="shared" si="56"/>
        <v>23</v>
      </c>
      <c r="Z60" s="183">
        <f t="shared" si="56"/>
        <v>34</v>
      </c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>
        <f t="shared" si="57"/>
        <v>0</v>
      </c>
      <c r="AN60" s="183">
        <f t="shared" si="57"/>
        <v>0</v>
      </c>
      <c r="AO60" s="183">
        <f t="shared" si="58"/>
        <v>40</v>
      </c>
      <c r="AP60" s="183">
        <f t="shared" si="58"/>
        <v>45</v>
      </c>
      <c r="AQ60" s="183">
        <f t="shared" si="59"/>
        <v>85</v>
      </c>
      <c r="AR60" s="183"/>
      <c r="AS60" s="183"/>
      <c r="AT60" s="183"/>
      <c r="AU60" s="183"/>
    </row>
    <row r="61" spans="1:47" ht="18.75" x14ac:dyDescent="0.3">
      <c r="A61" s="130"/>
      <c r="B61" s="131"/>
      <c r="C61" s="130"/>
      <c r="D61" s="130" t="s">
        <v>353</v>
      </c>
      <c r="E61" s="130">
        <f>SUM(E57:E60)</f>
        <v>14</v>
      </c>
      <c r="F61" s="130">
        <f t="shared" ref="F61:AU61" si="60">SUM(F57:F60)</f>
        <v>15</v>
      </c>
      <c r="G61" s="130">
        <f t="shared" si="60"/>
        <v>17</v>
      </c>
      <c r="H61" s="130">
        <f t="shared" si="60"/>
        <v>18</v>
      </c>
      <c r="I61" s="130">
        <f t="shared" si="60"/>
        <v>17</v>
      </c>
      <c r="J61" s="130">
        <f t="shared" si="60"/>
        <v>15</v>
      </c>
      <c r="K61" s="130">
        <f t="shared" si="60"/>
        <v>48</v>
      </c>
      <c r="L61" s="130">
        <f t="shared" si="60"/>
        <v>48</v>
      </c>
      <c r="M61" s="130">
        <f t="shared" si="60"/>
        <v>15</v>
      </c>
      <c r="N61" s="130">
        <f t="shared" si="60"/>
        <v>16</v>
      </c>
      <c r="O61" s="130">
        <f t="shared" si="60"/>
        <v>19</v>
      </c>
      <c r="P61" s="130">
        <f t="shared" si="60"/>
        <v>18</v>
      </c>
      <c r="Q61" s="130">
        <f t="shared" si="60"/>
        <v>13</v>
      </c>
      <c r="R61" s="130">
        <f t="shared" si="60"/>
        <v>20</v>
      </c>
      <c r="S61" s="130">
        <f t="shared" si="60"/>
        <v>25</v>
      </c>
      <c r="T61" s="130">
        <f t="shared" si="60"/>
        <v>15</v>
      </c>
      <c r="U61" s="130">
        <f t="shared" si="60"/>
        <v>29</v>
      </c>
      <c r="V61" s="130">
        <f t="shared" si="60"/>
        <v>26</v>
      </c>
      <c r="W61" s="130">
        <f t="shared" si="60"/>
        <v>27</v>
      </c>
      <c r="X61" s="130">
        <f t="shared" si="60"/>
        <v>28</v>
      </c>
      <c r="Y61" s="130">
        <f t="shared" si="60"/>
        <v>128</v>
      </c>
      <c r="Z61" s="130">
        <f t="shared" si="60"/>
        <v>123</v>
      </c>
      <c r="AA61" s="130">
        <f t="shared" si="60"/>
        <v>0</v>
      </c>
      <c r="AB61" s="130">
        <f t="shared" si="60"/>
        <v>0</v>
      </c>
      <c r="AC61" s="130">
        <f t="shared" si="60"/>
        <v>0</v>
      </c>
      <c r="AD61" s="130">
        <f t="shared" si="60"/>
        <v>0</v>
      </c>
      <c r="AE61" s="130">
        <f t="shared" si="60"/>
        <v>0</v>
      </c>
      <c r="AF61" s="130">
        <f t="shared" si="60"/>
        <v>0</v>
      </c>
      <c r="AG61" s="130">
        <f t="shared" si="60"/>
        <v>0</v>
      </c>
      <c r="AH61" s="130">
        <f t="shared" si="60"/>
        <v>0</v>
      </c>
      <c r="AI61" s="130">
        <f t="shared" si="60"/>
        <v>0</v>
      </c>
      <c r="AJ61" s="130">
        <f t="shared" si="60"/>
        <v>0</v>
      </c>
      <c r="AK61" s="130">
        <f t="shared" si="60"/>
        <v>0</v>
      </c>
      <c r="AL61" s="130">
        <f t="shared" si="60"/>
        <v>0</v>
      </c>
      <c r="AM61" s="130">
        <f t="shared" si="60"/>
        <v>0</v>
      </c>
      <c r="AN61" s="130">
        <f t="shared" si="60"/>
        <v>0</v>
      </c>
      <c r="AO61" s="130">
        <f t="shared" si="60"/>
        <v>176</v>
      </c>
      <c r="AP61" s="130">
        <f t="shared" si="60"/>
        <v>171</v>
      </c>
      <c r="AQ61" s="130">
        <f t="shared" si="60"/>
        <v>347</v>
      </c>
      <c r="AR61" s="130">
        <f t="shared" si="60"/>
        <v>0</v>
      </c>
      <c r="AS61" s="130">
        <f t="shared" si="60"/>
        <v>0</v>
      </c>
      <c r="AT61" s="130">
        <f t="shared" si="60"/>
        <v>0</v>
      </c>
      <c r="AU61" s="130">
        <f t="shared" si="60"/>
        <v>0</v>
      </c>
    </row>
    <row r="62" spans="1:47" ht="18.75" x14ac:dyDescent="0.3">
      <c r="A62" s="183">
        <v>11</v>
      </c>
      <c r="B62" s="128" t="s">
        <v>25</v>
      </c>
      <c r="C62" s="183">
        <v>1</v>
      </c>
      <c r="D62" s="129" t="s">
        <v>167</v>
      </c>
      <c r="E62" s="183">
        <v>3</v>
      </c>
      <c r="F62" s="183">
        <v>3</v>
      </c>
      <c r="G62" s="183">
        <v>2</v>
      </c>
      <c r="H62" s="183">
        <v>2</v>
      </c>
      <c r="I62" s="183">
        <v>3</v>
      </c>
      <c r="J62" s="183">
        <v>1</v>
      </c>
      <c r="K62" s="183">
        <f t="shared" ref="K62:L65" si="61">E62+G62+I62</f>
        <v>8</v>
      </c>
      <c r="L62" s="183">
        <f t="shared" si="61"/>
        <v>6</v>
      </c>
      <c r="M62" s="183">
        <v>4</v>
      </c>
      <c r="N62" s="183">
        <v>4</v>
      </c>
      <c r="O62" s="183">
        <v>4</v>
      </c>
      <c r="P62" s="183">
        <v>4</v>
      </c>
      <c r="Q62" s="183">
        <v>2</v>
      </c>
      <c r="R62" s="183">
        <v>4</v>
      </c>
      <c r="S62" s="183">
        <v>6</v>
      </c>
      <c r="T62" s="183">
        <v>6</v>
      </c>
      <c r="U62" s="183">
        <v>3</v>
      </c>
      <c r="V62" s="183">
        <v>3</v>
      </c>
      <c r="W62" s="183">
        <v>2</v>
      </c>
      <c r="X62" s="183">
        <v>2</v>
      </c>
      <c r="Y62" s="183">
        <f t="shared" ref="Y62:Z65" si="62">M62+O62+Q62+S62+U62+W62</f>
        <v>21</v>
      </c>
      <c r="Z62" s="183">
        <f t="shared" si="62"/>
        <v>23</v>
      </c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>
        <f t="shared" ref="AM62:AN65" si="63">SUM(AK62,AI62,AG62,AE62,AC62,AA62)</f>
        <v>0</v>
      </c>
      <c r="AN62" s="183">
        <f t="shared" si="63"/>
        <v>0</v>
      </c>
      <c r="AO62" s="183">
        <f t="shared" ref="AO62:AP65" si="64">K62+Y62+AM62</f>
        <v>29</v>
      </c>
      <c r="AP62" s="183">
        <f t="shared" si="64"/>
        <v>29</v>
      </c>
      <c r="AQ62" s="183">
        <f t="shared" ref="AQ62:AQ65" si="65">AO62+AP62</f>
        <v>58</v>
      </c>
      <c r="AR62" s="183"/>
      <c r="AS62" s="183"/>
      <c r="AT62" s="183"/>
      <c r="AU62" s="183"/>
    </row>
    <row r="63" spans="1:47" ht="18.75" x14ac:dyDescent="0.3">
      <c r="A63" s="183"/>
      <c r="B63" s="129"/>
      <c r="C63" s="183">
        <v>2</v>
      </c>
      <c r="D63" s="129" t="s">
        <v>225</v>
      </c>
      <c r="E63" s="183">
        <v>1</v>
      </c>
      <c r="F63" s="183">
        <v>2</v>
      </c>
      <c r="G63" s="183">
        <v>2</v>
      </c>
      <c r="H63" s="183">
        <v>2</v>
      </c>
      <c r="I63" s="183">
        <v>8</v>
      </c>
      <c r="J63" s="183">
        <v>1</v>
      </c>
      <c r="K63" s="183">
        <f t="shared" si="61"/>
        <v>11</v>
      </c>
      <c r="L63" s="183">
        <f t="shared" si="61"/>
        <v>5</v>
      </c>
      <c r="M63" s="183">
        <v>3</v>
      </c>
      <c r="N63" s="183">
        <v>8</v>
      </c>
      <c r="O63" s="183">
        <v>4</v>
      </c>
      <c r="P63" s="183">
        <v>7</v>
      </c>
      <c r="Q63" s="183">
        <v>5</v>
      </c>
      <c r="R63" s="183">
        <v>3</v>
      </c>
      <c r="S63" s="183">
        <v>9</v>
      </c>
      <c r="T63" s="183">
        <v>6</v>
      </c>
      <c r="U63" s="183">
        <v>4</v>
      </c>
      <c r="V63" s="183">
        <v>1</v>
      </c>
      <c r="W63" s="183">
        <v>6</v>
      </c>
      <c r="X63" s="183">
        <v>5</v>
      </c>
      <c r="Y63" s="183">
        <f t="shared" si="62"/>
        <v>31</v>
      </c>
      <c r="Z63" s="183">
        <f t="shared" si="62"/>
        <v>30</v>
      </c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>
        <f t="shared" si="63"/>
        <v>0</v>
      </c>
      <c r="AN63" s="183">
        <f t="shared" si="63"/>
        <v>0</v>
      </c>
      <c r="AO63" s="183">
        <f t="shared" si="64"/>
        <v>42</v>
      </c>
      <c r="AP63" s="183">
        <f t="shared" si="64"/>
        <v>35</v>
      </c>
      <c r="AQ63" s="183">
        <f t="shared" si="65"/>
        <v>77</v>
      </c>
      <c r="AR63" s="183"/>
      <c r="AS63" s="183"/>
      <c r="AT63" s="183"/>
      <c r="AU63" s="183"/>
    </row>
    <row r="64" spans="1:47" ht="18.75" x14ac:dyDescent="0.3">
      <c r="A64" s="183"/>
      <c r="B64" s="129"/>
      <c r="C64" s="183">
        <v>3</v>
      </c>
      <c r="D64" s="129" t="s">
        <v>240</v>
      </c>
      <c r="E64" s="183">
        <v>2</v>
      </c>
      <c r="F64" s="183">
        <v>0</v>
      </c>
      <c r="G64" s="183">
        <v>3</v>
      </c>
      <c r="H64" s="183">
        <v>3</v>
      </c>
      <c r="I64" s="183">
        <v>2</v>
      </c>
      <c r="J64" s="183">
        <v>2</v>
      </c>
      <c r="K64" s="183">
        <f t="shared" si="61"/>
        <v>7</v>
      </c>
      <c r="L64" s="183">
        <f t="shared" si="61"/>
        <v>5</v>
      </c>
      <c r="M64" s="183">
        <v>2</v>
      </c>
      <c r="N64" s="183">
        <v>7</v>
      </c>
      <c r="O64" s="183">
        <v>4</v>
      </c>
      <c r="P64" s="183">
        <v>4</v>
      </c>
      <c r="Q64" s="183">
        <v>1</v>
      </c>
      <c r="R64" s="183">
        <v>2</v>
      </c>
      <c r="S64" s="183">
        <v>2</v>
      </c>
      <c r="T64" s="183">
        <v>4</v>
      </c>
      <c r="U64" s="183">
        <v>3</v>
      </c>
      <c r="V64" s="183">
        <v>2</v>
      </c>
      <c r="W64" s="183">
        <v>3</v>
      </c>
      <c r="X64" s="183">
        <v>6</v>
      </c>
      <c r="Y64" s="183">
        <f t="shared" si="62"/>
        <v>15</v>
      </c>
      <c r="Z64" s="183">
        <f t="shared" si="62"/>
        <v>25</v>
      </c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>
        <f t="shared" si="63"/>
        <v>0</v>
      </c>
      <c r="AN64" s="183">
        <f t="shared" si="63"/>
        <v>0</v>
      </c>
      <c r="AO64" s="183">
        <f t="shared" si="64"/>
        <v>22</v>
      </c>
      <c r="AP64" s="183">
        <f t="shared" si="64"/>
        <v>30</v>
      </c>
      <c r="AQ64" s="183">
        <f t="shared" si="65"/>
        <v>52</v>
      </c>
      <c r="AR64" s="183"/>
      <c r="AS64" s="183"/>
      <c r="AT64" s="183"/>
      <c r="AU64" s="183"/>
    </row>
    <row r="65" spans="1:47" ht="18.75" x14ac:dyDescent="0.3">
      <c r="A65" s="183"/>
      <c r="B65" s="129"/>
      <c r="C65" s="183">
        <v>4</v>
      </c>
      <c r="D65" s="129" t="s">
        <v>256</v>
      </c>
      <c r="E65" s="183">
        <v>3</v>
      </c>
      <c r="F65" s="183">
        <v>4</v>
      </c>
      <c r="G65" s="183">
        <v>9</v>
      </c>
      <c r="H65" s="183">
        <v>2</v>
      </c>
      <c r="I65" s="183">
        <v>4</v>
      </c>
      <c r="J65" s="183">
        <v>1</v>
      </c>
      <c r="K65" s="183">
        <f t="shared" si="61"/>
        <v>16</v>
      </c>
      <c r="L65" s="183">
        <f t="shared" si="61"/>
        <v>7</v>
      </c>
      <c r="M65" s="183">
        <v>1</v>
      </c>
      <c r="N65" s="183">
        <v>1</v>
      </c>
      <c r="O65" s="183">
        <v>5</v>
      </c>
      <c r="P65" s="183">
        <v>5</v>
      </c>
      <c r="Q65" s="183">
        <v>12</v>
      </c>
      <c r="R65" s="183">
        <v>6</v>
      </c>
      <c r="S65" s="183">
        <v>8</v>
      </c>
      <c r="T65" s="183">
        <v>1</v>
      </c>
      <c r="U65" s="183">
        <v>4</v>
      </c>
      <c r="V65" s="183">
        <v>3</v>
      </c>
      <c r="W65" s="183">
        <v>5</v>
      </c>
      <c r="X65" s="183">
        <v>7</v>
      </c>
      <c r="Y65" s="183">
        <f t="shared" si="62"/>
        <v>35</v>
      </c>
      <c r="Z65" s="183">
        <f t="shared" si="62"/>
        <v>23</v>
      </c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>
        <f t="shared" si="63"/>
        <v>0</v>
      </c>
      <c r="AN65" s="183">
        <f t="shared" si="63"/>
        <v>0</v>
      </c>
      <c r="AO65" s="183">
        <f t="shared" si="64"/>
        <v>51</v>
      </c>
      <c r="AP65" s="183">
        <f t="shared" si="64"/>
        <v>30</v>
      </c>
      <c r="AQ65" s="183">
        <f t="shared" si="65"/>
        <v>81</v>
      </c>
      <c r="AR65" s="183"/>
      <c r="AS65" s="183"/>
      <c r="AT65" s="183"/>
      <c r="AU65" s="183"/>
    </row>
    <row r="66" spans="1:47" ht="18.75" x14ac:dyDescent="0.3">
      <c r="A66" s="130"/>
      <c r="B66" s="131"/>
      <c r="C66" s="130"/>
      <c r="D66" s="130" t="s">
        <v>353</v>
      </c>
      <c r="E66" s="130">
        <f>SUM(E62:E65)</f>
        <v>9</v>
      </c>
      <c r="F66" s="130">
        <f t="shared" ref="F66:AU66" si="66">SUM(F62:F65)</f>
        <v>9</v>
      </c>
      <c r="G66" s="130">
        <f t="shared" si="66"/>
        <v>16</v>
      </c>
      <c r="H66" s="130">
        <f t="shared" si="66"/>
        <v>9</v>
      </c>
      <c r="I66" s="130">
        <f t="shared" si="66"/>
        <v>17</v>
      </c>
      <c r="J66" s="130">
        <f t="shared" si="66"/>
        <v>5</v>
      </c>
      <c r="K66" s="130">
        <f t="shared" si="66"/>
        <v>42</v>
      </c>
      <c r="L66" s="130">
        <f t="shared" si="66"/>
        <v>23</v>
      </c>
      <c r="M66" s="130">
        <f t="shared" si="66"/>
        <v>10</v>
      </c>
      <c r="N66" s="130">
        <f t="shared" si="66"/>
        <v>20</v>
      </c>
      <c r="O66" s="130">
        <f t="shared" si="66"/>
        <v>17</v>
      </c>
      <c r="P66" s="130">
        <f t="shared" si="66"/>
        <v>20</v>
      </c>
      <c r="Q66" s="130">
        <f t="shared" si="66"/>
        <v>20</v>
      </c>
      <c r="R66" s="130">
        <f t="shared" si="66"/>
        <v>15</v>
      </c>
      <c r="S66" s="130">
        <f t="shared" si="66"/>
        <v>25</v>
      </c>
      <c r="T66" s="130">
        <f t="shared" si="66"/>
        <v>17</v>
      </c>
      <c r="U66" s="130">
        <f t="shared" si="66"/>
        <v>14</v>
      </c>
      <c r="V66" s="130">
        <f t="shared" si="66"/>
        <v>9</v>
      </c>
      <c r="W66" s="130">
        <f t="shared" si="66"/>
        <v>16</v>
      </c>
      <c r="X66" s="130">
        <f t="shared" si="66"/>
        <v>20</v>
      </c>
      <c r="Y66" s="130">
        <f t="shared" si="66"/>
        <v>102</v>
      </c>
      <c r="Z66" s="130">
        <f t="shared" si="66"/>
        <v>101</v>
      </c>
      <c r="AA66" s="130">
        <f t="shared" si="66"/>
        <v>0</v>
      </c>
      <c r="AB66" s="130">
        <f t="shared" si="66"/>
        <v>0</v>
      </c>
      <c r="AC66" s="130">
        <f t="shared" si="66"/>
        <v>0</v>
      </c>
      <c r="AD66" s="130">
        <f t="shared" si="66"/>
        <v>0</v>
      </c>
      <c r="AE66" s="130">
        <f t="shared" si="66"/>
        <v>0</v>
      </c>
      <c r="AF66" s="130">
        <f t="shared" si="66"/>
        <v>0</v>
      </c>
      <c r="AG66" s="130">
        <f t="shared" si="66"/>
        <v>0</v>
      </c>
      <c r="AH66" s="130">
        <f t="shared" si="66"/>
        <v>0</v>
      </c>
      <c r="AI66" s="130">
        <f t="shared" si="66"/>
        <v>0</v>
      </c>
      <c r="AJ66" s="130">
        <f t="shared" si="66"/>
        <v>0</v>
      </c>
      <c r="AK66" s="130">
        <f t="shared" si="66"/>
        <v>0</v>
      </c>
      <c r="AL66" s="130">
        <f t="shared" si="66"/>
        <v>0</v>
      </c>
      <c r="AM66" s="130">
        <f t="shared" si="66"/>
        <v>0</v>
      </c>
      <c r="AN66" s="130">
        <f t="shared" si="66"/>
        <v>0</v>
      </c>
      <c r="AO66" s="130">
        <f t="shared" si="66"/>
        <v>144</v>
      </c>
      <c r="AP66" s="130">
        <f t="shared" si="66"/>
        <v>124</v>
      </c>
      <c r="AQ66" s="130">
        <f t="shared" si="66"/>
        <v>268</v>
      </c>
      <c r="AR66" s="130">
        <f t="shared" si="66"/>
        <v>0</v>
      </c>
      <c r="AS66" s="130">
        <f t="shared" si="66"/>
        <v>0</v>
      </c>
      <c r="AT66" s="130">
        <f t="shared" si="66"/>
        <v>0</v>
      </c>
      <c r="AU66" s="130">
        <f t="shared" si="66"/>
        <v>0</v>
      </c>
    </row>
    <row r="67" spans="1:47" ht="18.75" x14ac:dyDescent="0.3">
      <c r="A67" s="183">
        <v>12</v>
      </c>
      <c r="B67" s="128" t="s">
        <v>22</v>
      </c>
      <c r="C67" s="183">
        <v>1</v>
      </c>
      <c r="D67" s="129" t="s">
        <v>184</v>
      </c>
      <c r="E67" s="133">
        <v>12</v>
      </c>
      <c r="F67" s="133">
        <v>16</v>
      </c>
      <c r="G67" s="133">
        <v>15</v>
      </c>
      <c r="H67" s="133">
        <v>11</v>
      </c>
      <c r="I67" s="183">
        <v>12</v>
      </c>
      <c r="J67" s="183">
        <v>18</v>
      </c>
      <c r="K67" s="183">
        <f t="shared" ref="K67:L70" si="67">E67+G67+I67</f>
        <v>39</v>
      </c>
      <c r="L67" s="183">
        <f t="shared" si="67"/>
        <v>45</v>
      </c>
      <c r="M67" s="133">
        <v>19</v>
      </c>
      <c r="N67" s="133">
        <v>14</v>
      </c>
      <c r="O67" s="133">
        <v>14</v>
      </c>
      <c r="P67" s="133">
        <v>11</v>
      </c>
      <c r="Q67" s="133">
        <v>8</v>
      </c>
      <c r="R67" s="133">
        <v>10</v>
      </c>
      <c r="S67" s="133">
        <v>13</v>
      </c>
      <c r="T67" s="133">
        <v>12</v>
      </c>
      <c r="U67" s="133">
        <v>20</v>
      </c>
      <c r="V67" s="133">
        <v>11</v>
      </c>
      <c r="W67" s="133">
        <v>15</v>
      </c>
      <c r="X67" s="133">
        <v>16</v>
      </c>
      <c r="Y67" s="183">
        <f t="shared" ref="Y67:Z70" si="68">M67+O67+Q67+S67+U67+W67</f>
        <v>89</v>
      </c>
      <c r="Z67" s="183">
        <f t="shared" si="68"/>
        <v>74</v>
      </c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>
        <f t="shared" ref="AM67:AN70" si="69">SUM(AK67,AI67,AG67,AE67,AC67,AA67)</f>
        <v>0</v>
      </c>
      <c r="AN67" s="183">
        <f t="shared" si="69"/>
        <v>0</v>
      </c>
      <c r="AO67" s="183">
        <f t="shared" ref="AO67:AP70" si="70">K67+Y67+AM67</f>
        <v>128</v>
      </c>
      <c r="AP67" s="183">
        <f t="shared" si="70"/>
        <v>119</v>
      </c>
      <c r="AQ67" s="183">
        <f t="shared" ref="AQ67:AQ70" si="71">AO67+AP67</f>
        <v>247</v>
      </c>
      <c r="AR67" s="183"/>
      <c r="AS67" s="183"/>
      <c r="AT67" s="183"/>
      <c r="AU67" s="183"/>
    </row>
    <row r="68" spans="1:47" ht="18.75" x14ac:dyDescent="0.3">
      <c r="A68" s="183"/>
      <c r="B68" s="129"/>
      <c r="C68" s="183">
        <v>2</v>
      </c>
      <c r="D68" s="129" t="s">
        <v>168</v>
      </c>
      <c r="E68" s="133">
        <v>5</v>
      </c>
      <c r="F68" s="133">
        <v>2</v>
      </c>
      <c r="G68" s="133">
        <v>5</v>
      </c>
      <c r="H68" s="133">
        <v>3</v>
      </c>
      <c r="I68" s="183">
        <v>11</v>
      </c>
      <c r="J68" s="183">
        <v>13</v>
      </c>
      <c r="K68" s="183">
        <f t="shared" si="67"/>
        <v>21</v>
      </c>
      <c r="L68" s="183">
        <f t="shared" si="67"/>
        <v>18</v>
      </c>
      <c r="M68" s="133">
        <v>11</v>
      </c>
      <c r="N68" s="133">
        <v>2</v>
      </c>
      <c r="O68" s="133">
        <v>3</v>
      </c>
      <c r="P68" s="133">
        <v>4</v>
      </c>
      <c r="Q68" s="133">
        <v>6</v>
      </c>
      <c r="R68" s="133">
        <v>6</v>
      </c>
      <c r="S68" s="133">
        <v>8</v>
      </c>
      <c r="T68" s="133">
        <v>5</v>
      </c>
      <c r="U68" s="133">
        <v>8</v>
      </c>
      <c r="V68" s="133">
        <v>9</v>
      </c>
      <c r="W68" s="133">
        <v>10</v>
      </c>
      <c r="X68" s="133">
        <v>11</v>
      </c>
      <c r="Y68" s="183">
        <f t="shared" si="68"/>
        <v>46</v>
      </c>
      <c r="Z68" s="183">
        <f t="shared" si="68"/>
        <v>37</v>
      </c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>
        <f t="shared" si="69"/>
        <v>0</v>
      </c>
      <c r="AN68" s="183">
        <f t="shared" si="69"/>
        <v>0</v>
      </c>
      <c r="AO68" s="183">
        <f t="shared" si="70"/>
        <v>67</v>
      </c>
      <c r="AP68" s="183">
        <f t="shared" si="70"/>
        <v>55</v>
      </c>
      <c r="AQ68" s="183">
        <f t="shared" si="71"/>
        <v>122</v>
      </c>
      <c r="AR68" s="183"/>
      <c r="AS68" s="183"/>
      <c r="AT68" s="183"/>
      <c r="AU68" s="183"/>
    </row>
    <row r="69" spans="1:47" ht="18.75" x14ac:dyDescent="0.3">
      <c r="A69" s="183"/>
      <c r="B69" s="129"/>
      <c r="C69" s="183">
        <v>3</v>
      </c>
      <c r="D69" s="129" t="s">
        <v>192</v>
      </c>
      <c r="E69" s="133">
        <v>9</v>
      </c>
      <c r="F69" s="133">
        <v>11</v>
      </c>
      <c r="G69" s="133">
        <v>9</v>
      </c>
      <c r="H69" s="133">
        <v>4</v>
      </c>
      <c r="I69" s="183">
        <v>6</v>
      </c>
      <c r="J69" s="183">
        <v>7</v>
      </c>
      <c r="K69" s="183">
        <f t="shared" si="67"/>
        <v>24</v>
      </c>
      <c r="L69" s="183">
        <f t="shared" si="67"/>
        <v>22</v>
      </c>
      <c r="M69" s="133">
        <v>12</v>
      </c>
      <c r="N69" s="133">
        <v>8</v>
      </c>
      <c r="O69" s="133">
        <v>6</v>
      </c>
      <c r="P69" s="133">
        <v>9</v>
      </c>
      <c r="Q69" s="133">
        <v>9</v>
      </c>
      <c r="R69" s="133">
        <v>6</v>
      </c>
      <c r="S69" s="133">
        <v>8</v>
      </c>
      <c r="T69" s="133">
        <v>10</v>
      </c>
      <c r="U69" s="133">
        <v>5</v>
      </c>
      <c r="V69" s="133">
        <v>4</v>
      </c>
      <c r="W69" s="133">
        <v>11</v>
      </c>
      <c r="X69" s="133">
        <v>13</v>
      </c>
      <c r="Y69" s="183">
        <f t="shared" si="68"/>
        <v>51</v>
      </c>
      <c r="Z69" s="183">
        <f t="shared" si="68"/>
        <v>50</v>
      </c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>
        <f t="shared" si="69"/>
        <v>0</v>
      </c>
      <c r="AN69" s="183">
        <f t="shared" si="69"/>
        <v>0</v>
      </c>
      <c r="AO69" s="183">
        <f t="shared" si="70"/>
        <v>75</v>
      </c>
      <c r="AP69" s="183">
        <f t="shared" si="70"/>
        <v>72</v>
      </c>
      <c r="AQ69" s="183">
        <f t="shared" si="71"/>
        <v>147</v>
      </c>
      <c r="AR69" s="183"/>
      <c r="AS69" s="183"/>
      <c r="AT69" s="183"/>
      <c r="AU69" s="183"/>
    </row>
    <row r="70" spans="1:47" ht="18.75" x14ac:dyDescent="0.3">
      <c r="A70" s="183"/>
      <c r="B70" s="129"/>
      <c r="C70" s="183">
        <v>4</v>
      </c>
      <c r="D70" s="129" t="s">
        <v>366</v>
      </c>
      <c r="E70" s="183"/>
      <c r="F70" s="183"/>
      <c r="G70" s="183"/>
      <c r="H70" s="183"/>
      <c r="I70" s="183"/>
      <c r="J70" s="183"/>
      <c r="K70" s="183">
        <f t="shared" si="67"/>
        <v>0</v>
      </c>
      <c r="L70" s="183">
        <f t="shared" si="67"/>
        <v>0</v>
      </c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>
        <f t="shared" si="68"/>
        <v>0</v>
      </c>
      <c r="Z70" s="183">
        <f t="shared" si="68"/>
        <v>0</v>
      </c>
      <c r="AA70" s="183">
        <v>40</v>
      </c>
      <c r="AB70" s="183">
        <v>41</v>
      </c>
      <c r="AC70" s="183">
        <v>25</v>
      </c>
      <c r="AD70" s="183">
        <v>38</v>
      </c>
      <c r="AE70" s="183">
        <v>48</v>
      </c>
      <c r="AF70" s="183">
        <v>53</v>
      </c>
      <c r="AG70" s="183">
        <v>17</v>
      </c>
      <c r="AH70" s="183">
        <v>41</v>
      </c>
      <c r="AI70" s="183">
        <v>24</v>
      </c>
      <c r="AJ70" s="183">
        <v>23</v>
      </c>
      <c r="AK70" s="183">
        <v>24</v>
      </c>
      <c r="AL70" s="183">
        <v>56</v>
      </c>
      <c r="AM70" s="183">
        <f t="shared" si="69"/>
        <v>178</v>
      </c>
      <c r="AN70" s="183">
        <f t="shared" si="69"/>
        <v>252</v>
      </c>
      <c r="AO70" s="183">
        <f t="shared" si="70"/>
        <v>178</v>
      </c>
      <c r="AP70" s="183">
        <f t="shared" si="70"/>
        <v>252</v>
      </c>
      <c r="AQ70" s="183">
        <f t="shared" si="71"/>
        <v>430</v>
      </c>
      <c r="AR70" s="183"/>
      <c r="AS70" s="183"/>
      <c r="AT70" s="183"/>
      <c r="AU70" s="183"/>
    </row>
    <row r="71" spans="1:47" ht="18.75" x14ac:dyDescent="0.3">
      <c r="A71" s="130"/>
      <c r="B71" s="131"/>
      <c r="C71" s="130"/>
      <c r="D71" s="130" t="s">
        <v>353</v>
      </c>
      <c r="E71" s="130">
        <f>SUM(E67:E70)</f>
        <v>26</v>
      </c>
      <c r="F71" s="130">
        <f t="shared" ref="F71:AU71" si="72">SUM(F67:F70)</f>
        <v>29</v>
      </c>
      <c r="G71" s="130">
        <f t="shared" si="72"/>
        <v>29</v>
      </c>
      <c r="H71" s="130">
        <f t="shared" si="72"/>
        <v>18</v>
      </c>
      <c r="I71" s="130">
        <f t="shared" si="72"/>
        <v>29</v>
      </c>
      <c r="J71" s="130">
        <f t="shared" si="72"/>
        <v>38</v>
      </c>
      <c r="K71" s="130">
        <f t="shared" si="72"/>
        <v>84</v>
      </c>
      <c r="L71" s="130">
        <f t="shared" si="72"/>
        <v>85</v>
      </c>
      <c r="M71" s="130">
        <f t="shared" si="72"/>
        <v>42</v>
      </c>
      <c r="N71" s="130">
        <f t="shared" si="72"/>
        <v>24</v>
      </c>
      <c r="O71" s="130">
        <f t="shared" si="72"/>
        <v>23</v>
      </c>
      <c r="P71" s="130">
        <f t="shared" si="72"/>
        <v>24</v>
      </c>
      <c r="Q71" s="130">
        <f t="shared" si="72"/>
        <v>23</v>
      </c>
      <c r="R71" s="130">
        <f t="shared" si="72"/>
        <v>22</v>
      </c>
      <c r="S71" s="130">
        <f t="shared" si="72"/>
        <v>29</v>
      </c>
      <c r="T71" s="130">
        <f t="shared" si="72"/>
        <v>27</v>
      </c>
      <c r="U71" s="130">
        <f t="shared" si="72"/>
        <v>33</v>
      </c>
      <c r="V71" s="130">
        <f t="shared" si="72"/>
        <v>24</v>
      </c>
      <c r="W71" s="130">
        <f t="shared" si="72"/>
        <v>36</v>
      </c>
      <c r="X71" s="130">
        <f t="shared" si="72"/>
        <v>40</v>
      </c>
      <c r="Y71" s="130">
        <f t="shared" si="72"/>
        <v>186</v>
      </c>
      <c r="Z71" s="130">
        <f t="shared" si="72"/>
        <v>161</v>
      </c>
      <c r="AA71" s="130">
        <f t="shared" si="72"/>
        <v>40</v>
      </c>
      <c r="AB71" s="130">
        <f t="shared" si="72"/>
        <v>41</v>
      </c>
      <c r="AC71" s="130">
        <f t="shared" si="72"/>
        <v>25</v>
      </c>
      <c r="AD71" s="130">
        <f t="shared" si="72"/>
        <v>38</v>
      </c>
      <c r="AE71" s="130">
        <f t="shared" si="72"/>
        <v>48</v>
      </c>
      <c r="AF71" s="130">
        <f t="shared" si="72"/>
        <v>53</v>
      </c>
      <c r="AG71" s="130">
        <f t="shared" si="72"/>
        <v>17</v>
      </c>
      <c r="AH71" s="130">
        <f t="shared" si="72"/>
        <v>41</v>
      </c>
      <c r="AI71" s="130">
        <f t="shared" si="72"/>
        <v>24</v>
      </c>
      <c r="AJ71" s="130">
        <f t="shared" si="72"/>
        <v>23</v>
      </c>
      <c r="AK71" s="130">
        <f t="shared" si="72"/>
        <v>24</v>
      </c>
      <c r="AL71" s="130">
        <f t="shared" si="72"/>
        <v>56</v>
      </c>
      <c r="AM71" s="130">
        <f t="shared" si="72"/>
        <v>178</v>
      </c>
      <c r="AN71" s="130">
        <f t="shared" si="72"/>
        <v>252</v>
      </c>
      <c r="AO71" s="130">
        <f t="shared" si="72"/>
        <v>448</v>
      </c>
      <c r="AP71" s="130">
        <f t="shared" si="72"/>
        <v>498</v>
      </c>
      <c r="AQ71" s="130">
        <f t="shared" si="72"/>
        <v>946</v>
      </c>
      <c r="AR71" s="130">
        <f t="shared" si="72"/>
        <v>0</v>
      </c>
      <c r="AS71" s="130">
        <f t="shared" si="72"/>
        <v>0</v>
      </c>
      <c r="AT71" s="130">
        <f t="shared" si="72"/>
        <v>0</v>
      </c>
      <c r="AU71" s="130">
        <f t="shared" si="72"/>
        <v>0</v>
      </c>
    </row>
    <row r="72" spans="1:47" ht="18.75" x14ac:dyDescent="0.3">
      <c r="A72" s="183">
        <v>13</v>
      </c>
      <c r="B72" s="128" t="s">
        <v>23</v>
      </c>
      <c r="C72" s="183">
        <v>1</v>
      </c>
      <c r="D72" s="129" t="s">
        <v>210</v>
      </c>
      <c r="E72" s="183">
        <v>3</v>
      </c>
      <c r="F72" s="183">
        <v>4</v>
      </c>
      <c r="G72" s="183">
        <v>3</v>
      </c>
      <c r="H72" s="183">
        <v>4</v>
      </c>
      <c r="I72" s="183">
        <v>0</v>
      </c>
      <c r="J72" s="183">
        <v>0</v>
      </c>
      <c r="K72" s="183">
        <f t="shared" ref="K72:L74" si="73">E72+G72+I72</f>
        <v>6</v>
      </c>
      <c r="L72" s="183">
        <f t="shared" si="73"/>
        <v>8</v>
      </c>
      <c r="M72" s="183">
        <v>3</v>
      </c>
      <c r="N72" s="183">
        <v>3</v>
      </c>
      <c r="O72" s="183">
        <v>2</v>
      </c>
      <c r="P72" s="183">
        <v>2</v>
      </c>
      <c r="Q72" s="183">
        <v>8</v>
      </c>
      <c r="R72" s="183">
        <v>3</v>
      </c>
      <c r="S72" s="183">
        <v>3</v>
      </c>
      <c r="T72" s="183">
        <v>4</v>
      </c>
      <c r="U72" s="183">
        <v>4</v>
      </c>
      <c r="V72" s="183">
        <v>3</v>
      </c>
      <c r="W72" s="183">
        <v>4</v>
      </c>
      <c r="X72" s="183">
        <v>0</v>
      </c>
      <c r="Y72" s="183">
        <f t="shared" ref="Y72:Z74" si="74">M72+O72+Q72+S72+U72+W72</f>
        <v>24</v>
      </c>
      <c r="Z72" s="183">
        <f t="shared" si="74"/>
        <v>15</v>
      </c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>
        <f t="shared" ref="AM72:AN74" si="75">SUM(AK72,AI72,AG72,AE72,AC72,AA72)</f>
        <v>0</v>
      </c>
      <c r="AN72" s="183">
        <f t="shared" si="75"/>
        <v>0</v>
      </c>
      <c r="AO72" s="183">
        <f t="shared" ref="AO72:AP74" si="76">K72+Y72+AM72</f>
        <v>30</v>
      </c>
      <c r="AP72" s="183">
        <f t="shared" si="76"/>
        <v>23</v>
      </c>
      <c r="AQ72" s="183">
        <f t="shared" ref="AQ72:AQ74" si="77">AO72+AP72</f>
        <v>53</v>
      </c>
      <c r="AR72" s="183"/>
      <c r="AS72" s="183"/>
      <c r="AT72" s="183"/>
      <c r="AU72" s="183"/>
    </row>
    <row r="73" spans="1:47" ht="18.75" x14ac:dyDescent="0.3">
      <c r="A73" s="183"/>
      <c r="B73" s="129"/>
      <c r="C73" s="183">
        <v>2</v>
      </c>
      <c r="D73" s="129" t="s">
        <v>217</v>
      </c>
      <c r="E73" s="183">
        <v>19</v>
      </c>
      <c r="F73" s="183">
        <v>14</v>
      </c>
      <c r="G73" s="183">
        <v>10</v>
      </c>
      <c r="H73" s="183">
        <v>15</v>
      </c>
      <c r="I73" s="183">
        <v>0</v>
      </c>
      <c r="J73" s="183">
        <v>0</v>
      </c>
      <c r="K73" s="183">
        <f t="shared" si="73"/>
        <v>29</v>
      </c>
      <c r="L73" s="183">
        <f t="shared" si="73"/>
        <v>29</v>
      </c>
      <c r="M73" s="183">
        <v>11</v>
      </c>
      <c r="N73" s="183">
        <v>9</v>
      </c>
      <c r="O73" s="183">
        <v>9</v>
      </c>
      <c r="P73" s="183">
        <v>7</v>
      </c>
      <c r="Q73" s="183">
        <v>7</v>
      </c>
      <c r="R73" s="183">
        <v>12</v>
      </c>
      <c r="S73" s="183">
        <v>5</v>
      </c>
      <c r="T73" s="183">
        <v>9</v>
      </c>
      <c r="U73" s="183">
        <v>8</v>
      </c>
      <c r="V73" s="183">
        <v>8</v>
      </c>
      <c r="W73" s="183">
        <v>6</v>
      </c>
      <c r="X73" s="183">
        <v>13</v>
      </c>
      <c r="Y73" s="183">
        <f t="shared" si="74"/>
        <v>46</v>
      </c>
      <c r="Z73" s="183">
        <f t="shared" si="74"/>
        <v>58</v>
      </c>
      <c r="AA73" s="183">
        <v>19</v>
      </c>
      <c r="AB73" s="183">
        <v>24</v>
      </c>
      <c r="AC73" s="183">
        <v>17</v>
      </c>
      <c r="AD73" s="183">
        <v>22</v>
      </c>
      <c r="AE73" s="183">
        <v>7</v>
      </c>
      <c r="AF73" s="183">
        <v>9</v>
      </c>
      <c r="AG73" s="183"/>
      <c r="AH73" s="183"/>
      <c r="AI73" s="183"/>
      <c r="AJ73" s="183"/>
      <c r="AK73" s="183"/>
      <c r="AL73" s="183"/>
      <c r="AM73" s="183">
        <f t="shared" si="75"/>
        <v>43</v>
      </c>
      <c r="AN73" s="183">
        <f t="shared" si="75"/>
        <v>55</v>
      </c>
      <c r="AO73" s="183">
        <f t="shared" si="76"/>
        <v>118</v>
      </c>
      <c r="AP73" s="183">
        <f t="shared" si="76"/>
        <v>142</v>
      </c>
      <c r="AQ73" s="183">
        <f t="shared" si="77"/>
        <v>260</v>
      </c>
      <c r="AR73" s="183"/>
      <c r="AS73" s="183"/>
      <c r="AT73" s="183"/>
      <c r="AU73" s="183"/>
    </row>
    <row r="74" spans="1:47" ht="18.75" x14ac:dyDescent="0.3">
      <c r="A74" s="183"/>
      <c r="B74" s="129"/>
      <c r="C74" s="183">
        <v>3</v>
      </c>
      <c r="D74" s="129" t="s">
        <v>201</v>
      </c>
      <c r="E74" s="183">
        <v>12</v>
      </c>
      <c r="F74" s="183">
        <v>10</v>
      </c>
      <c r="G74" s="183">
        <v>9</v>
      </c>
      <c r="H74" s="183">
        <v>6</v>
      </c>
      <c r="I74" s="183">
        <v>0</v>
      </c>
      <c r="J74" s="183">
        <v>0</v>
      </c>
      <c r="K74" s="183">
        <f t="shared" si="73"/>
        <v>21</v>
      </c>
      <c r="L74" s="183">
        <f t="shared" si="73"/>
        <v>16</v>
      </c>
      <c r="M74" s="183">
        <v>5</v>
      </c>
      <c r="N74" s="183">
        <v>7</v>
      </c>
      <c r="O74" s="183">
        <v>11</v>
      </c>
      <c r="P74" s="183">
        <v>7</v>
      </c>
      <c r="Q74" s="183">
        <v>6</v>
      </c>
      <c r="R74" s="183">
        <v>6</v>
      </c>
      <c r="S74" s="183">
        <v>12</v>
      </c>
      <c r="T74" s="183">
        <v>7</v>
      </c>
      <c r="U74" s="183">
        <v>9</v>
      </c>
      <c r="V74" s="183">
        <v>10</v>
      </c>
      <c r="W74" s="183">
        <v>5</v>
      </c>
      <c r="X74" s="183">
        <v>6</v>
      </c>
      <c r="Y74" s="183">
        <f t="shared" si="74"/>
        <v>48</v>
      </c>
      <c r="Z74" s="183">
        <f t="shared" si="74"/>
        <v>43</v>
      </c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>
        <f t="shared" si="75"/>
        <v>0</v>
      </c>
      <c r="AN74" s="183">
        <f t="shared" si="75"/>
        <v>0</v>
      </c>
      <c r="AO74" s="183">
        <f t="shared" si="76"/>
        <v>69</v>
      </c>
      <c r="AP74" s="183">
        <f t="shared" si="76"/>
        <v>59</v>
      </c>
      <c r="AQ74" s="183">
        <f t="shared" si="77"/>
        <v>128</v>
      </c>
      <c r="AR74" s="183"/>
      <c r="AS74" s="183"/>
      <c r="AT74" s="183"/>
      <c r="AU74" s="183"/>
    </row>
    <row r="75" spans="1:47" ht="18.75" x14ac:dyDescent="0.3">
      <c r="A75" s="130"/>
      <c r="B75" s="131"/>
      <c r="C75" s="130"/>
      <c r="D75" s="130" t="s">
        <v>359</v>
      </c>
      <c r="E75" s="130">
        <f>SUM(E72:E74)</f>
        <v>34</v>
      </c>
      <c r="F75" s="130">
        <f t="shared" ref="F75:AU75" si="78">SUM(F72:F74)</f>
        <v>28</v>
      </c>
      <c r="G75" s="130">
        <f t="shared" si="78"/>
        <v>22</v>
      </c>
      <c r="H75" s="130">
        <f t="shared" si="78"/>
        <v>25</v>
      </c>
      <c r="I75" s="130">
        <f t="shared" si="78"/>
        <v>0</v>
      </c>
      <c r="J75" s="130">
        <f t="shared" si="78"/>
        <v>0</v>
      </c>
      <c r="K75" s="130">
        <f t="shared" si="78"/>
        <v>56</v>
      </c>
      <c r="L75" s="130">
        <f t="shared" si="78"/>
        <v>53</v>
      </c>
      <c r="M75" s="130">
        <f t="shared" si="78"/>
        <v>19</v>
      </c>
      <c r="N75" s="130">
        <f t="shared" si="78"/>
        <v>19</v>
      </c>
      <c r="O75" s="130">
        <f t="shared" si="78"/>
        <v>22</v>
      </c>
      <c r="P75" s="130">
        <f t="shared" si="78"/>
        <v>16</v>
      </c>
      <c r="Q75" s="130">
        <f t="shared" si="78"/>
        <v>21</v>
      </c>
      <c r="R75" s="130">
        <f t="shared" si="78"/>
        <v>21</v>
      </c>
      <c r="S75" s="130">
        <f t="shared" si="78"/>
        <v>20</v>
      </c>
      <c r="T75" s="130">
        <f t="shared" si="78"/>
        <v>20</v>
      </c>
      <c r="U75" s="130">
        <f t="shared" si="78"/>
        <v>21</v>
      </c>
      <c r="V75" s="130">
        <f t="shared" si="78"/>
        <v>21</v>
      </c>
      <c r="W75" s="130">
        <f t="shared" si="78"/>
        <v>15</v>
      </c>
      <c r="X75" s="130">
        <f t="shared" si="78"/>
        <v>19</v>
      </c>
      <c r="Y75" s="130">
        <f t="shared" si="78"/>
        <v>118</v>
      </c>
      <c r="Z75" s="130">
        <f t="shared" si="78"/>
        <v>116</v>
      </c>
      <c r="AA75" s="130">
        <f t="shared" si="78"/>
        <v>19</v>
      </c>
      <c r="AB75" s="130">
        <f t="shared" si="78"/>
        <v>24</v>
      </c>
      <c r="AC75" s="130">
        <f t="shared" si="78"/>
        <v>17</v>
      </c>
      <c r="AD75" s="130">
        <f t="shared" si="78"/>
        <v>22</v>
      </c>
      <c r="AE75" s="130">
        <f t="shared" si="78"/>
        <v>7</v>
      </c>
      <c r="AF75" s="130">
        <f t="shared" si="78"/>
        <v>9</v>
      </c>
      <c r="AG75" s="130">
        <f t="shared" si="78"/>
        <v>0</v>
      </c>
      <c r="AH75" s="130">
        <f t="shared" si="78"/>
        <v>0</v>
      </c>
      <c r="AI75" s="130">
        <f t="shared" si="78"/>
        <v>0</v>
      </c>
      <c r="AJ75" s="130">
        <f t="shared" si="78"/>
        <v>0</v>
      </c>
      <c r="AK75" s="130">
        <f t="shared" si="78"/>
        <v>0</v>
      </c>
      <c r="AL75" s="130">
        <f t="shared" si="78"/>
        <v>0</v>
      </c>
      <c r="AM75" s="130">
        <f t="shared" si="78"/>
        <v>43</v>
      </c>
      <c r="AN75" s="130">
        <f t="shared" si="78"/>
        <v>55</v>
      </c>
      <c r="AO75" s="130">
        <f t="shared" si="78"/>
        <v>217</v>
      </c>
      <c r="AP75" s="130">
        <f t="shared" si="78"/>
        <v>224</v>
      </c>
      <c r="AQ75" s="130">
        <f t="shared" si="78"/>
        <v>441</v>
      </c>
      <c r="AR75" s="130">
        <f t="shared" si="78"/>
        <v>0</v>
      </c>
      <c r="AS75" s="130">
        <f t="shared" si="78"/>
        <v>0</v>
      </c>
      <c r="AT75" s="130">
        <f t="shared" si="78"/>
        <v>0</v>
      </c>
      <c r="AU75" s="130">
        <f t="shared" si="78"/>
        <v>0</v>
      </c>
    </row>
    <row r="76" spans="1:47" ht="18.75" x14ac:dyDescent="0.3">
      <c r="A76" s="291" t="s">
        <v>367</v>
      </c>
      <c r="B76" s="292"/>
      <c r="C76" s="293"/>
      <c r="D76" s="134" t="s">
        <v>467</v>
      </c>
      <c r="E76" s="135">
        <f>E14+E19+E25+E30+E34+E40+E48+E52+E56+E61+E66+E71+E75</f>
        <v>308</v>
      </c>
      <c r="F76" s="135">
        <f t="shared" ref="F76:AU76" si="79">F14+F19+F25+F30+F34+F40+F48+F52+F56+F61+F66+F71+F75</f>
        <v>282</v>
      </c>
      <c r="G76" s="135">
        <f t="shared" si="79"/>
        <v>300</v>
      </c>
      <c r="H76" s="135">
        <f t="shared" si="79"/>
        <v>326</v>
      </c>
      <c r="I76" s="135">
        <f t="shared" si="79"/>
        <v>98</v>
      </c>
      <c r="J76" s="135">
        <f t="shared" si="79"/>
        <v>82</v>
      </c>
      <c r="K76" s="135">
        <f t="shared" si="79"/>
        <v>741</v>
      </c>
      <c r="L76" s="135">
        <f t="shared" si="79"/>
        <v>723</v>
      </c>
      <c r="M76" s="135">
        <f t="shared" si="79"/>
        <v>327</v>
      </c>
      <c r="N76" s="135">
        <f t="shared" si="79"/>
        <v>308</v>
      </c>
      <c r="O76" s="135">
        <f t="shared" si="79"/>
        <v>309</v>
      </c>
      <c r="P76" s="135">
        <f t="shared" si="79"/>
        <v>302</v>
      </c>
      <c r="Q76" s="135">
        <f t="shared" si="79"/>
        <v>317</v>
      </c>
      <c r="R76" s="135">
        <f t="shared" si="79"/>
        <v>265</v>
      </c>
      <c r="S76" s="135">
        <f t="shared" si="79"/>
        <v>351</v>
      </c>
      <c r="T76" s="135">
        <f t="shared" si="79"/>
        <v>335</v>
      </c>
      <c r="U76" s="135">
        <f t="shared" si="79"/>
        <v>341</v>
      </c>
      <c r="V76" s="135">
        <f t="shared" si="79"/>
        <v>305</v>
      </c>
      <c r="W76" s="135">
        <f t="shared" si="79"/>
        <v>321</v>
      </c>
      <c r="X76" s="135">
        <f t="shared" si="79"/>
        <v>328</v>
      </c>
      <c r="Y76" s="135">
        <f t="shared" si="79"/>
        <v>1966</v>
      </c>
      <c r="Z76" s="135">
        <f t="shared" si="79"/>
        <v>1843</v>
      </c>
      <c r="AA76" s="135">
        <f t="shared" si="79"/>
        <v>249</v>
      </c>
      <c r="AB76" s="135">
        <f t="shared" si="79"/>
        <v>246</v>
      </c>
      <c r="AC76" s="135">
        <f t="shared" si="79"/>
        <v>244</v>
      </c>
      <c r="AD76" s="135">
        <f t="shared" si="79"/>
        <v>216</v>
      </c>
      <c r="AE76" s="135">
        <f t="shared" si="79"/>
        <v>216</v>
      </c>
      <c r="AF76" s="135">
        <f t="shared" si="79"/>
        <v>257</v>
      </c>
      <c r="AG76" s="135">
        <f t="shared" si="79"/>
        <v>56</v>
      </c>
      <c r="AH76" s="135">
        <f t="shared" si="79"/>
        <v>122</v>
      </c>
      <c r="AI76" s="135">
        <f t="shared" si="79"/>
        <v>87</v>
      </c>
      <c r="AJ76" s="135">
        <f t="shared" si="79"/>
        <v>117</v>
      </c>
      <c r="AK76" s="135">
        <f t="shared" si="79"/>
        <v>73</v>
      </c>
      <c r="AL76" s="135">
        <f t="shared" si="79"/>
        <v>142</v>
      </c>
      <c r="AM76" s="135">
        <f t="shared" si="79"/>
        <v>925</v>
      </c>
      <c r="AN76" s="135">
        <f t="shared" si="79"/>
        <v>1100</v>
      </c>
      <c r="AO76" s="135">
        <f t="shared" si="79"/>
        <v>3632</v>
      </c>
      <c r="AP76" s="135">
        <f t="shared" si="79"/>
        <v>3666</v>
      </c>
      <c r="AQ76" s="135">
        <f t="shared" si="79"/>
        <v>7298</v>
      </c>
      <c r="AR76" s="135">
        <f t="shared" si="79"/>
        <v>11</v>
      </c>
      <c r="AS76" s="135">
        <f t="shared" si="79"/>
        <v>18</v>
      </c>
      <c r="AT76" s="135">
        <f t="shared" si="79"/>
        <v>3</v>
      </c>
      <c r="AU76" s="135">
        <f t="shared" si="79"/>
        <v>0</v>
      </c>
    </row>
    <row r="77" spans="1:47" ht="18.75" x14ac:dyDescent="0.3">
      <c r="A77" s="183"/>
      <c r="B77" s="129"/>
      <c r="C77" s="183"/>
      <c r="D77" s="129"/>
      <c r="E77" s="183"/>
      <c r="F77" s="183"/>
      <c r="G77" s="136">
        <f>G76+H76</f>
        <v>626</v>
      </c>
      <c r="H77" s="183"/>
      <c r="I77" s="183"/>
      <c r="J77" s="183"/>
      <c r="K77" s="183"/>
      <c r="L77" s="136">
        <f>K76+L76</f>
        <v>1464</v>
      </c>
      <c r="M77" s="136">
        <f>M76+N76</f>
        <v>635</v>
      </c>
      <c r="N77" s="183"/>
      <c r="O77" s="183"/>
      <c r="P77" s="183"/>
      <c r="Q77" s="183"/>
      <c r="R77" s="183"/>
      <c r="S77" s="183"/>
      <c r="T77" s="183"/>
      <c r="U77" s="136"/>
      <c r="V77" s="136"/>
      <c r="W77" s="136">
        <f>W76+X76</f>
        <v>649</v>
      </c>
      <c r="X77" s="183"/>
      <c r="Y77" s="136">
        <f>Y76+Z76</f>
        <v>3809</v>
      </c>
      <c r="Z77" s="136">
        <f>Y76+Z76</f>
        <v>3809</v>
      </c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36">
        <f>AM76+AN76</f>
        <v>2025</v>
      </c>
      <c r="AO77" s="183"/>
      <c r="AP77" s="183"/>
      <c r="AQ77" s="183"/>
      <c r="AR77" s="183"/>
      <c r="AS77" s="183"/>
      <c r="AT77" s="183"/>
      <c r="AU77" s="183"/>
    </row>
    <row r="78" spans="1:47" ht="18.75" x14ac:dyDescent="0.3"/>
    <row r="79" spans="1:47" ht="18.75" x14ac:dyDescent="0.3"/>
    <row r="80" spans="1:47" ht="18.75" x14ac:dyDescent="0.3"/>
    <row r="81" ht="18.75" x14ac:dyDescent="0.3"/>
    <row r="82" ht="18.75" x14ac:dyDescent="0.3"/>
    <row r="83" ht="18.75" x14ac:dyDescent="0.3"/>
    <row r="84" ht="18.75" x14ac:dyDescent="0.3"/>
    <row r="85" ht="18.75" x14ac:dyDescent="0.3"/>
    <row r="86" ht="18.75" x14ac:dyDescent="0.3"/>
    <row r="87" ht="18.75" x14ac:dyDescent="0.3"/>
    <row r="88" ht="18.75" x14ac:dyDescent="0.3"/>
    <row r="89" ht="18.75" x14ac:dyDescent="0.3"/>
    <row r="90" ht="18.75" x14ac:dyDescent="0.3"/>
    <row r="91" ht="18.75" x14ac:dyDescent="0.3"/>
    <row r="92" ht="18.75" x14ac:dyDescent="0.3"/>
    <row r="93" ht="18.75" x14ac:dyDescent="0.3"/>
    <row r="94" ht="18.75" x14ac:dyDescent="0.3"/>
    <row r="95" ht="18.75" x14ac:dyDescent="0.3"/>
    <row r="96" ht="18.75" x14ac:dyDescent="0.3"/>
    <row r="97" ht="18.75" x14ac:dyDescent="0.3"/>
    <row r="98" ht="18.75" x14ac:dyDescent="0.3"/>
    <row r="99" ht="18.75" x14ac:dyDescent="0.3"/>
    <row r="100" ht="18.75" x14ac:dyDescent="0.3"/>
    <row r="101" ht="18.75" x14ac:dyDescent="0.3"/>
    <row r="102" ht="18.75" x14ac:dyDescent="0.3"/>
    <row r="103" ht="18.75" x14ac:dyDescent="0.3"/>
    <row r="104" ht="18.75" x14ac:dyDescent="0.3"/>
    <row r="105" ht="18.75" x14ac:dyDescent="0.3"/>
    <row r="106" ht="18.75" x14ac:dyDescent="0.3"/>
    <row r="107" ht="18.75" x14ac:dyDescent="0.3"/>
    <row r="108" ht="18.75" x14ac:dyDescent="0.3"/>
    <row r="109" ht="18.75" x14ac:dyDescent="0.3"/>
    <row r="110" ht="18.75" x14ac:dyDescent="0.3"/>
    <row r="111" ht="18.75" x14ac:dyDescent="0.3"/>
    <row r="112" ht="18.75" x14ac:dyDescent="0.3"/>
    <row r="113" ht="18.75" x14ac:dyDescent="0.3"/>
    <row r="114" ht="18.75" x14ac:dyDescent="0.3"/>
    <row r="115" ht="18.75" x14ac:dyDescent="0.3"/>
    <row r="116" ht="18.75" x14ac:dyDescent="0.3"/>
    <row r="117" ht="18.75" x14ac:dyDescent="0.3"/>
    <row r="118" ht="18.75" x14ac:dyDescent="0.3"/>
    <row r="119" ht="18.75" x14ac:dyDescent="0.3"/>
    <row r="120" ht="18.75" x14ac:dyDescent="0.3"/>
    <row r="121" ht="18.75" x14ac:dyDescent="0.3"/>
    <row r="122" ht="18.75" x14ac:dyDescent="0.3"/>
    <row r="123" ht="18.75" x14ac:dyDescent="0.3"/>
    <row r="124" ht="18.75" x14ac:dyDescent="0.3"/>
    <row r="125" ht="18.75" x14ac:dyDescent="0.3"/>
    <row r="126" ht="18.75" x14ac:dyDescent="0.3"/>
    <row r="127" ht="18.75" x14ac:dyDescent="0.3"/>
    <row r="128" ht="18.75" x14ac:dyDescent="0.3"/>
    <row r="129" ht="18.75" x14ac:dyDescent="0.3"/>
    <row r="130" ht="18.75" x14ac:dyDescent="0.3"/>
    <row r="131" ht="18.75" x14ac:dyDescent="0.3"/>
    <row r="132" ht="18.75" x14ac:dyDescent="0.3"/>
    <row r="133" ht="18.75" x14ac:dyDescent="0.3"/>
    <row r="134" ht="18.75" x14ac:dyDescent="0.3"/>
    <row r="135" ht="18.75" x14ac:dyDescent="0.3"/>
    <row r="136" ht="18.75" x14ac:dyDescent="0.3"/>
    <row r="137" ht="18.75" x14ac:dyDescent="0.3"/>
    <row r="138" ht="18.75" x14ac:dyDescent="0.3"/>
    <row r="139" ht="18.75" x14ac:dyDescent="0.3"/>
    <row r="140" ht="18.75" x14ac:dyDescent="0.3"/>
    <row r="141" ht="18.75" x14ac:dyDescent="0.3"/>
    <row r="142" ht="18.75" x14ac:dyDescent="0.3"/>
    <row r="143" ht="18.75" x14ac:dyDescent="0.3"/>
    <row r="144" ht="18.75" x14ac:dyDescent="0.3"/>
    <row r="145" ht="18.75" x14ac:dyDescent="0.3"/>
    <row r="146" ht="18.75" x14ac:dyDescent="0.3"/>
    <row r="147" ht="18.75" x14ac:dyDescent="0.3"/>
    <row r="148" ht="18.75" x14ac:dyDescent="0.3"/>
    <row r="149" ht="18.75" x14ac:dyDescent="0.3"/>
    <row r="150" ht="18.75" x14ac:dyDescent="0.3"/>
    <row r="151" ht="18.75" x14ac:dyDescent="0.3"/>
    <row r="152" ht="18.75" x14ac:dyDescent="0.3"/>
    <row r="153" ht="18.75" x14ac:dyDescent="0.3"/>
    <row r="154" ht="18.75" x14ac:dyDescent="0.3"/>
    <row r="155" ht="18.75" x14ac:dyDescent="0.3"/>
    <row r="156" ht="18.75" x14ac:dyDescent="0.3"/>
    <row r="157" ht="18.75" x14ac:dyDescent="0.3"/>
    <row r="158" ht="18.75" x14ac:dyDescent="0.3"/>
    <row r="159" ht="18.75" x14ac:dyDescent="0.3"/>
    <row r="160" ht="18.75" x14ac:dyDescent="0.3"/>
    <row r="161" ht="18.75" x14ac:dyDescent="0.3"/>
    <row r="162" ht="18.75" x14ac:dyDescent="0.3"/>
    <row r="163" ht="18.75" x14ac:dyDescent="0.3"/>
    <row r="164" ht="18.75" x14ac:dyDescent="0.3"/>
    <row r="165" ht="18.75" x14ac:dyDescent="0.3"/>
    <row r="166" ht="18.75" x14ac:dyDescent="0.3"/>
    <row r="167" ht="18.75" x14ac:dyDescent="0.3"/>
    <row r="168" ht="18.75" x14ac:dyDescent="0.3"/>
    <row r="169" ht="18.75" x14ac:dyDescent="0.3"/>
    <row r="170" ht="18.75" x14ac:dyDescent="0.3"/>
    <row r="171" ht="18.75" x14ac:dyDescent="0.3"/>
    <row r="172" ht="18.75" x14ac:dyDescent="0.3"/>
    <row r="173" ht="18.75" x14ac:dyDescent="0.3"/>
    <row r="174" ht="18.75" x14ac:dyDescent="0.3"/>
    <row r="175" ht="18.75" x14ac:dyDescent="0.3"/>
    <row r="176" ht="18.75" x14ac:dyDescent="0.3"/>
    <row r="177" ht="18.75" x14ac:dyDescent="0.3"/>
    <row r="178" ht="18.75" x14ac:dyDescent="0.3"/>
    <row r="179" ht="18.75" x14ac:dyDescent="0.3"/>
    <row r="180" ht="18.75" x14ac:dyDescent="0.3"/>
    <row r="181" ht="18.75" x14ac:dyDescent="0.3"/>
    <row r="182" ht="18.75" x14ac:dyDescent="0.3"/>
    <row r="183" ht="18.75" x14ac:dyDescent="0.3"/>
    <row r="184" ht="18.75" x14ac:dyDescent="0.3"/>
    <row r="185" ht="18.75" x14ac:dyDescent="0.3"/>
    <row r="186" ht="18.75" x14ac:dyDescent="0.3"/>
    <row r="187" ht="18.75" x14ac:dyDescent="0.3"/>
    <row r="188" ht="18.75" x14ac:dyDescent="0.3"/>
    <row r="189" ht="18.75" x14ac:dyDescent="0.3"/>
    <row r="190" ht="18.75" x14ac:dyDescent="0.3"/>
    <row r="191" ht="18.75" x14ac:dyDescent="0.3"/>
    <row r="192" ht="18.75" x14ac:dyDescent="0.3"/>
    <row r="193" ht="18.75" x14ac:dyDescent="0.3"/>
    <row r="194" ht="18.75" x14ac:dyDescent="0.3"/>
    <row r="195" ht="18.75" x14ac:dyDescent="0.3"/>
    <row r="196" ht="18.75" x14ac:dyDescent="0.3"/>
    <row r="197" ht="18.75" x14ac:dyDescent="0.3"/>
    <row r="198" ht="18.75" x14ac:dyDescent="0.3"/>
    <row r="199" ht="18.75" x14ac:dyDescent="0.3"/>
    <row r="200" ht="18.75" x14ac:dyDescent="0.3"/>
    <row r="201" ht="18.75" x14ac:dyDescent="0.3"/>
    <row r="202" ht="18.75" x14ac:dyDescent="0.3"/>
    <row r="203" ht="18.75" x14ac:dyDescent="0.3"/>
    <row r="204" ht="18.75" x14ac:dyDescent="0.3"/>
    <row r="205" ht="18.75" x14ac:dyDescent="0.3"/>
    <row r="206" ht="18.75" x14ac:dyDescent="0.3"/>
    <row r="207" ht="18.75" x14ac:dyDescent="0.3"/>
    <row r="208" ht="18.75" x14ac:dyDescent="0.3"/>
    <row r="209" ht="18.75" x14ac:dyDescent="0.3"/>
    <row r="210" ht="18.75" x14ac:dyDescent="0.3"/>
    <row r="211" ht="18.75" x14ac:dyDescent="0.3"/>
    <row r="212" ht="18.75" x14ac:dyDescent="0.3"/>
    <row r="213" ht="18.75" x14ac:dyDescent="0.3"/>
    <row r="214" ht="18.75" x14ac:dyDescent="0.3"/>
    <row r="215" ht="18.75" x14ac:dyDescent="0.3"/>
    <row r="216" ht="18.75" x14ac:dyDescent="0.3"/>
    <row r="217" ht="18.75" x14ac:dyDescent="0.3"/>
    <row r="218" ht="18.75" x14ac:dyDescent="0.3"/>
    <row r="219" ht="18.75" x14ac:dyDescent="0.3"/>
    <row r="220" ht="18.75" x14ac:dyDescent="0.3"/>
    <row r="221" ht="18.75" x14ac:dyDescent="0.3"/>
    <row r="222" ht="18.75" x14ac:dyDescent="0.3"/>
    <row r="223" ht="18.75" x14ac:dyDescent="0.3"/>
    <row r="224" ht="18.75" x14ac:dyDescent="0.3"/>
    <row r="225" ht="18.75" x14ac:dyDescent="0.3"/>
    <row r="226" ht="18.75" x14ac:dyDescent="0.3"/>
    <row r="227" ht="18.75" x14ac:dyDescent="0.3"/>
    <row r="228" ht="18.75" x14ac:dyDescent="0.3"/>
    <row r="229" ht="18.75" x14ac:dyDescent="0.3"/>
    <row r="230" ht="18.75" x14ac:dyDescent="0.3"/>
    <row r="231" ht="18.75" x14ac:dyDescent="0.3"/>
    <row r="232" ht="18.75" x14ac:dyDescent="0.3"/>
    <row r="233" ht="18.75" x14ac:dyDescent="0.3"/>
    <row r="234" ht="18.75" x14ac:dyDescent="0.3"/>
    <row r="235" ht="18.75" x14ac:dyDescent="0.3"/>
    <row r="236" ht="18.75" x14ac:dyDescent="0.3"/>
    <row r="237" ht="18.75" x14ac:dyDescent="0.3"/>
    <row r="238" ht="18.75" x14ac:dyDescent="0.3"/>
    <row r="239" ht="18.75" x14ac:dyDescent="0.3"/>
    <row r="240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  <row r="259" ht="18.75" x14ac:dyDescent="0.3"/>
    <row r="260" ht="18.75" x14ac:dyDescent="0.3"/>
    <row r="261" ht="18.75" x14ac:dyDescent="0.3"/>
    <row r="262" ht="18.75" x14ac:dyDescent="0.3"/>
    <row r="263" ht="18.75" x14ac:dyDescent="0.3"/>
    <row r="264" ht="18.75" x14ac:dyDescent="0.3"/>
    <row r="265" ht="18.75" x14ac:dyDescent="0.3"/>
    <row r="266" ht="18.75" x14ac:dyDescent="0.3"/>
    <row r="267" ht="18.75" x14ac:dyDescent="0.3"/>
    <row r="268" ht="18.75" x14ac:dyDescent="0.3"/>
    <row r="269" ht="18.75" x14ac:dyDescent="0.3"/>
    <row r="270" ht="18.75" x14ac:dyDescent="0.3"/>
    <row r="271" ht="18.75" x14ac:dyDescent="0.3"/>
    <row r="272" ht="18.75" x14ac:dyDescent="0.3"/>
    <row r="273" ht="18.75" x14ac:dyDescent="0.3"/>
    <row r="274" ht="18.75" x14ac:dyDescent="0.3"/>
    <row r="275" ht="18.75" x14ac:dyDescent="0.3"/>
    <row r="276" ht="18.75" x14ac:dyDescent="0.3"/>
    <row r="277" ht="18.75" x14ac:dyDescent="0.3"/>
    <row r="278" ht="18.75" x14ac:dyDescent="0.3"/>
    <row r="279" ht="18.75" x14ac:dyDescent="0.3"/>
    <row r="280" ht="18.75" x14ac:dyDescent="0.3"/>
    <row r="281" ht="18.75" x14ac:dyDescent="0.3"/>
    <row r="282" ht="18.75" x14ac:dyDescent="0.3"/>
    <row r="283" ht="18.75" x14ac:dyDescent="0.3"/>
    <row r="284" ht="18.75" x14ac:dyDescent="0.3"/>
    <row r="285" ht="18.75" x14ac:dyDescent="0.3"/>
    <row r="286" ht="18.75" x14ac:dyDescent="0.3"/>
    <row r="287" ht="18.75" x14ac:dyDescent="0.3"/>
    <row r="288" ht="18.75" x14ac:dyDescent="0.3"/>
    <row r="289" ht="18.75" x14ac:dyDescent="0.3"/>
    <row r="290" ht="18.75" x14ac:dyDescent="0.3"/>
    <row r="291" ht="18.75" x14ac:dyDescent="0.3"/>
    <row r="292" ht="18.75" x14ac:dyDescent="0.3"/>
    <row r="293" ht="18.75" x14ac:dyDescent="0.3"/>
    <row r="294" ht="18.75" x14ac:dyDescent="0.3"/>
    <row r="295" ht="18.75" x14ac:dyDescent="0.3"/>
    <row r="296" ht="18.75" x14ac:dyDescent="0.3"/>
    <row r="297" ht="18.75" x14ac:dyDescent="0.3"/>
    <row r="298" ht="18.75" x14ac:dyDescent="0.3"/>
    <row r="299" ht="18.75" x14ac:dyDescent="0.3"/>
    <row r="300" ht="18.75" x14ac:dyDescent="0.3"/>
    <row r="301" ht="18.75" x14ac:dyDescent="0.3"/>
    <row r="302" ht="18.75" x14ac:dyDescent="0.3"/>
    <row r="303" ht="18.75" x14ac:dyDescent="0.3"/>
    <row r="304" ht="18.75" x14ac:dyDescent="0.3"/>
    <row r="305" ht="18.75" x14ac:dyDescent="0.3"/>
    <row r="306" ht="18.75" x14ac:dyDescent="0.3"/>
    <row r="307" ht="18.75" x14ac:dyDescent="0.3"/>
    <row r="308" ht="18.75" x14ac:dyDescent="0.3"/>
    <row r="309" ht="18.75" x14ac:dyDescent="0.3"/>
    <row r="310" ht="18.75" x14ac:dyDescent="0.3"/>
    <row r="311" ht="18.75" x14ac:dyDescent="0.3"/>
    <row r="312" ht="18.75" x14ac:dyDescent="0.3"/>
    <row r="313" ht="18.75" x14ac:dyDescent="0.3"/>
    <row r="314" ht="18.75" x14ac:dyDescent="0.3"/>
    <row r="315" ht="18.75" x14ac:dyDescent="0.3"/>
    <row r="316" ht="18.75" x14ac:dyDescent="0.3"/>
    <row r="317" ht="18.75" x14ac:dyDescent="0.3"/>
    <row r="318" ht="18.75" x14ac:dyDescent="0.3"/>
    <row r="319" ht="18.75" x14ac:dyDescent="0.3"/>
    <row r="320" ht="18.75" x14ac:dyDescent="0.3"/>
    <row r="321" ht="18.75" x14ac:dyDescent="0.3"/>
    <row r="322" ht="18.75" x14ac:dyDescent="0.3"/>
    <row r="323" ht="18.75" x14ac:dyDescent="0.3"/>
    <row r="324" ht="18.75" x14ac:dyDescent="0.3"/>
    <row r="325" ht="18.75" x14ac:dyDescent="0.3"/>
    <row r="326" ht="18.75" x14ac:dyDescent="0.3"/>
    <row r="327" ht="18.75" x14ac:dyDescent="0.3"/>
    <row r="328" ht="18.75" x14ac:dyDescent="0.3"/>
    <row r="329" ht="18.75" x14ac:dyDescent="0.3"/>
    <row r="330" ht="18.75" x14ac:dyDescent="0.3"/>
    <row r="331" ht="18.75" x14ac:dyDescent="0.3"/>
    <row r="332" ht="18.75" x14ac:dyDescent="0.3"/>
    <row r="333" ht="18.75" x14ac:dyDescent="0.3"/>
    <row r="334" ht="18.75" x14ac:dyDescent="0.3"/>
    <row r="335" ht="18.75" x14ac:dyDescent="0.3"/>
    <row r="336" ht="18.75" x14ac:dyDescent="0.3"/>
    <row r="337" ht="18.75" x14ac:dyDescent="0.3"/>
    <row r="338" ht="18.75" x14ac:dyDescent="0.3"/>
    <row r="339" ht="18.75" x14ac:dyDescent="0.3"/>
    <row r="340" ht="18.75" x14ac:dyDescent="0.3"/>
    <row r="341" ht="18.75" x14ac:dyDescent="0.3"/>
    <row r="342" ht="18.75" x14ac:dyDescent="0.3"/>
    <row r="343" ht="18.75" x14ac:dyDescent="0.3"/>
    <row r="344" ht="18.75" x14ac:dyDescent="0.3"/>
    <row r="345" ht="18.75" x14ac:dyDescent="0.3"/>
    <row r="346" ht="18.75" x14ac:dyDescent="0.3"/>
    <row r="347" ht="18.75" x14ac:dyDescent="0.3"/>
    <row r="348" ht="18.75" x14ac:dyDescent="0.3"/>
    <row r="349" ht="18.75" x14ac:dyDescent="0.3"/>
    <row r="350" ht="18.75" x14ac:dyDescent="0.3"/>
    <row r="351" ht="18.75" x14ac:dyDescent="0.3"/>
    <row r="352" ht="18.75" x14ac:dyDescent="0.3"/>
    <row r="353" ht="18.75" x14ac:dyDescent="0.3"/>
    <row r="354" ht="18.75" x14ac:dyDescent="0.3"/>
    <row r="355" ht="18.75" x14ac:dyDescent="0.3"/>
    <row r="356" ht="18.75" x14ac:dyDescent="0.3"/>
    <row r="357" ht="18.75" x14ac:dyDescent="0.3"/>
    <row r="358" ht="18.75" x14ac:dyDescent="0.3"/>
    <row r="359" ht="18.75" x14ac:dyDescent="0.3"/>
    <row r="360" ht="18.75" x14ac:dyDescent="0.3"/>
    <row r="361" ht="18.75" x14ac:dyDescent="0.3"/>
    <row r="362" ht="18.75" x14ac:dyDescent="0.3"/>
    <row r="363" ht="18.75" x14ac:dyDescent="0.3"/>
    <row r="364" ht="18.75" x14ac:dyDescent="0.3"/>
    <row r="365" ht="18.75" x14ac:dyDescent="0.3"/>
    <row r="366" ht="18.75" x14ac:dyDescent="0.3"/>
    <row r="367" ht="18.75" x14ac:dyDescent="0.3"/>
    <row r="368" ht="18.75" x14ac:dyDescent="0.3"/>
    <row r="369" ht="18.75" x14ac:dyDescent="0.3"/>
    <row r="370" ht="18.75" x14ac:dyDescent="0.3"/>
    <row r="371" ht="18.75" x14ac:dyDescent="0.3"/>
    <row r="372" ht="18.75" x14ac:dyDescent="0.3"/>
    <row r="373" ht="18.75" x14ac:dyDescent="0.3"/>
    <row r="374" ht="18.75" x14ac:dyDescent="0.3"/>
    <row r="375" ht="18.75" x14ac:dyDescent="0.3"/>
    <row r="376" ht="18.75" x14ac:dyDescent="0.3"/>
    <row r="377" ht="18.75" x14ac:dyDescent="0.3"/>
    <row r="378" ht="18.75" x14ac:dyDescent="0.3"/>
    <row r="379" ht="18.75" x14ac:dyDescent="0.3"/>
    <row r="380" ht="18.75" x14ac:dyDescent="0.3"/>
    <row r="381" ht="18.75" x14ac:dyDescent="0.3"/>
    <row r="382" ht="18.75" x14ac:dyDescent="0.3"/>
    <row r="383" ht="18.75" x14ac:dyDescent="0.3"/>
    <row r="384" ht="18.75" x14ac:dyDescent="0.3"/>
    <row r="385" ht="18.75" x14ac:dyDescent="0.3"/>
    <row r="386" ht="18.75" x14ac:dyDescent="0.3"/>
    <row r="387" ht="18.75" x14ac:dyDescent="0.3"/>
    <row r="388" ht="18.75" x14ac:dyDescent="0.3"/>
    <row r="389" ht="18.75" x14ac:dyDescent="0.3"/>
    <row r="390" ht="18.75" x14ac:dyDescent="0.3"/>
    <row r="391" ht="18.75" x14ac:dyDescent="0.3"/>
    <row r="392" ht="18.75" x14ac:dyDescent="0.3"/>
    <row r="393" ht="18.75" x14ac:dyDescent="0.3"/>
    <row r="394" ht="18.75" x14ac:dyDescent="0.3"/>
    <row r="395" ht="18.75" x14ac:dyDescent="0.3"/>
    <row r="396" ht="18.75" x14ac:dyDescent="0.3"/>
    <row r="397" ht="18.75" x14ac:dyDescent="0.3"/>
    <row r="398" ht="18.75" x14ac:dyDescent="0.3"/>
    <row r="399" ht="18.75" x14ac:dyDescent="0.3"/>
    <row r="400" ht="18.75" x14ac:dyDescent="0.3"/>
    <row r="401" ht="18.75" x14ac:dyDescent="0.3"/>
    <row r="402" ht="18.75" x14ac:dyDescent="0.3"/>
    <row r="403" ht="18.75" x14ac:dyDescent="0.3"/>
    <row r="404" ht="18.75" x14ac:dyDescent="0.3"/>
    <row r="405" ht="18.75" x14ac:dyDescent="0.3"/>
    <row r="406" ht="18.75" x14ac:dyDescent="0.3"/>
    <row r="407" ht="18.75" x14ac:dyDescent="0.3"/>
    <row r="408" ht="18.75" x14ac:dyDescent="0.3"/>
    <row r="409" ht="18.75" x14ac:dyDescent="0.3"/>
    <row r="410" ht="18.75" x14ac:dyDescent="0.3"/>
    <row r="411" ht="18.75" x14ac:dyDescent="0.3"/>
    <row r="412" ht="18.75" x14ac:dyDescent="0.3"/>
    <row r="413" ht="18.75" x14ac:dyDescent="0.3"/>
    <row r="414" ht="18.75" x14ac:dyDescent="0.3"/>
    <row r="415" ht="18.75" x14ac:dyDescent="0.3"/>
    <row r="416" ht="18.75" x14ac:dyDescent="0.3"/>
    <row r="417" ht="18.75" x14ac:dyDescent="0.3"/>
    <row r="418" ht="18.75" x14ac:dyDescent="0.3"/>
    <row r="419" ht="18.75" x14ac:dyDescent="0.3"/>
    <row r="420" ht="18.75" x14ac:dyDescent="0.3"/>
    <row r="421" ht="18.75" x14ac:dyDescent="0.3"/>
    <row r="422" ht="18.75" x14ac:dyDescent="0.3"/>
    <row r="423" ht="18.75" x14ac:dyDescent="0.3"/>
    <row r="424" ht="18.75" x14ac:dyDescent="0.3"/>
    <row r="425" ht="18.75" x14ac:dyDescent="0.3"/>
    <row r="426" ht="18.75" x14ac:dyDescent="0.3"/>
    <row r="427" ht="18.75" x14ac:dyDescent="0.3"/>
    <row r="428" ht="18.75" x14ac:dyDescent="0.3"/>
    <row r="429" ht="18.75" x14ac:dyDescent="0.3"/>
    <row r="430" ht="18.75" x14ac:dyDescent="0.3"/>
    <row r="431" ht="18.75" x14ac:dyDescent="0.3"/>
    <row r="432" ht="18.75" x14ac:dyDescent="0.3"/>
    <row r="433" ht="18.75" x14ac:dyDescent="0.3"/>
    <row r="434" ht="18.75" x14ac:dyDescent="0.3"/>
    <row r="435" ht="18.75" x14ac:dyDescent="0.3"/>
    <row r="436" ht="18.75" x14ac:dyDescent="0.3"/>
    <row r="437" ht="18.75" x14ac:dyDescent="0.3"/>
    <row r="438" ht="18.75" x14ac:dyDescent="0.3"/>
    <row r="439" ht="18.75" x14ac:dyDescent="0.3"/>
    <row r="440" ht="18.75" x14ac:dyDescent="0.3"/>
    <row r="441" ht="18.75" x14ac:dyDescent="0.3"/>
    <row r="442" ht="18.75" x14ac:dyDescent="0.3"/>
    <row r="443" ht="18.75" x14ac:dyDescent="0.3"/>
    <row r="444" ht="18.75" x14ac:dyDescent="0.3"/>
    <row r="445" ht="18.75" x14ac:dyDescent="0.3"/>
    <row r="446" ht="18.75" x14ac:dyDescent="0.3"/>
    <row r="447" ht="18.75" x14ac:dyDescent="0.3"/>
    <row r="448" ht="18.75" x14ac:dyDescent="0.3"/>
    <row r="449" ht="18.75" x14ac:dyDescent="0.3"/>
    <row r="450" ht="18.75" x14ac:dyDescent="0.3"/>
    <row r="451" ht="18.75" x14ac:dyDescent="0.3"/>
    <row r="452" ht="18.75" x14ac:dyDescent="0.3"/>
    <row r="453" ht="18.75" x14ac:dyDescent="0.3"/>
    <row r="454" ht="18.75" x14ac:dyDescent="0.3"/>
    <row r="455" ht="18.75" x14ac:dyDescent="0.3"/>
    <row r="456" ht="18.75" x14ac:dyDescent="0.3"/>
    <row r="457" ht="18.75" x14ac:dyDescent="0.3"/>
    <row r="458" ht="18.75" x14ac:dyDescent="0.3"/>
    <row r="459" ht="18.75" x14ac:dyDescent="0.3"/>
    <row r="460" ht="18.75" x14ac:dyDescent="0.3"/>
    <row r="461" ht="18.75" x14ac:dyDescent="0.3"/>
    <row r="462" ht="18.75" x14ac:dyDescent="0.3"/>
    <row r="463" ht="18.75" x14ac:dyDescent="0.3"/>
    <row r="464" ht="18.75" x14ac:dyDescent="0.3"/>
    <row r="465" ht="18.75" x14ac:dyDescent="0.3"/>
    <row r="466" ht="18.75" x14ac:dyDescent="0.3"/>
    <row r="467" ht="18.75" x14ac:dyDescent="0.3"/>
    <row r="468" ht="18.75" x14ac:dyDescent="0.3"/>
    <row r="469" ht="18.75" x14ac:dyDescent="0.3"/>
    <row r="470" ht="18.75" x14ac:dyDescent="0.3"/>
    <row r="471" ht="18.75" x14ac:dyDescent="0.3"/>
    <row r="472" ht="18.75" x14ac:dyDescent="0.3"/>
    <row r="473" ht="18.75" x14ac:dyDescent="0.3"/>
    <row r="474" ht="18.75" x14ac:dyDescent="0.3"/>
    <row r="475" ht="18.75" x14ac:dyDescent="0.3"/>
    <row r="476" ht="18.75" x14ac:dyDescent="0.3"/>
    <row r="477" ht="18.75" x14ac:dyDescent="0.3"/>
    <row r="478" ht="18.75" x14ac:dyDescent="0.3"/>
    <row r="479" ht="18.75" x14ac:dyDescent="0.3"/>
    <row r="480" ht="18.75" x14ac:dyDescent="0.3"/>
    <row r="481" ht="18.75" x14ac:dyDescent="0.3"/>
    <row r="482" ht="18.75" x14ac:dyDescent="0.3"/>
    <row r="483" ht="18.75" x14ac:dyDescent="0.3"/>
    <row r="484" ht="18.75" x14ac:dyDescent="0.3"/>
    <row r="485" ht="18.75" x14ac:dyDescent="0.3"/>
    <row r="486" ht="18.75" x14ac:dyDescent="0.3"/>
    <row r="487" ht="18.75" x14ac:dyDescent="0.3"/>
    <row r="488" ht="18.75" x14ac:dyDescent="0.3"/>
    <row r="489" ht="18.75" x14ac:dyDescent="0.3"/>
    <row r="490" ht="18.75" x14ac:dyDescent="0.3"/>
    <row r="491" ht="18.75" x14ac:dyDescent="0.3"/>
    <row r="492" ht="18.75" x14ac:dyDescent="0.3"/>
    <row r="493" ht="18.75" x14ac:dyDescent="0.3"/>
    <row r="494" ht="18.75" x14ac:dyDescent="0.3"/>
    <row r="495" ht="18.75" x14ac:dyDescent="0.3"/>
    <row r="496" ht="18.75" x14ac:dyDescent="0.3"/>
    <row r="497" ht="18.75" x14ac:dyDescent="0.3"/>
    <row r="498" ht="18.75" x14ac:dyDescent="0.3"/>
    <row r="499" ht="18.75" x14ac:dyDescent="0.3"/>
    <row r="500" ht="18.75" x14ac:dyDescent="0.3"/>
    <row r="501" ht="18.75" x14ac:dyDescent="0.3"/>
    <row r="502" ht="18.75" x14ac:dyDescent="0.3"/>
    <row r="503" ht="18.75" x14ac:dyDescent="0.3"/>
    <row r="504" ht="18.75" x14ac:dyDescent="0.3"/>
    <row r="505" ht="18.75" x14ac:dyDescent="0.3"/>
    <row r="506" ht="18.75" x14ac:dyDescent="0.3"/>
    <row r="507" ht="18.75" x14ac:dyDescent="0.3"/>
    <row r="508" ht="18.75" x14ac:dyDescent="0.3"/>
    <row r="509" ht="18.75" x14ac:dyDescent="0.3"/>
    <row r="510" ht="18.75" x14ac:dyDescent="0.3"/>
    <row r="511" ht="18.75" x14ac:dyDescent="0.3"/>
    <row r="512" ht="18.75" x14ac:dyDescent="0.3"/>
    <row r="513" ht="18.75" x14ac:dyDescent="0.3"/>
    <row r="514" ht="18.75" x14ac:dyDescent="0.3"/>
    <row r="515" ht="18.75" x14ac:dyDescent="0.3"/>
    <row r="516" ht="18.75" x14ac:dyDescent="0.3"/>
    <row r="517" ht="18.75" x14ac:dyDescent="0.3"/>
    <row r="518" ht="18.75" x14ac:dyDescent="0.3"/>
    <row r="519" ht="18.75" x14ac:dyDescent="0.3"/>
    <row r="520" ht="18.75" x14ac:dyDescent="0.3"/>
    <row r="521" ht="18.75" x14ac:dyDescent="0.3"/>
    <row r="522" ht="18.75" x14ac:dyDescent="0.3"/>
    <row r="523" ht="18.75" x14ac:dyDescent="0.3"/>
    <row r="524" ht="18.75" x14ac:dyDescent="0.3"/>
    <row r="525" ht="18.75" x14ac:dyDescent="0.3"/>
    <row r="526" ht="18.75" x14ac:dyDescent="0.3"/>
    <row r="527" ht="18.75" x14ac:dyDescent="0.3"/>
    <row r="528" ht="18.75" x14ac:dyDescent="0.3"/>
    <row r="529" ht="18.75" x14ac:dyDescent="0.3"/>
    <row r="530" ht="18.75" x14ac:dyDescent="0.3"/>
    <row r="531" ht="18.75" x14ac:dyDescent="0.3"/>
    <row r="532" ht="18.75" x14ac:dyDescent="0.3"/>
    <row r="533" ht="18.75" x14ac:dyDescent="0.3"/>
    <row r="534" ht="18.75" x14ac:dyDescent="0.3"/>
    <row r="535" ht="18.75" x14ac:dyDescent="0.3"/>
    <row r="536" ht="18.75" x14ac:dyDescent="0.3"/>
    <row r="537" ht="18.75" x14ac:dyDescent="0.3"/>
    <row r="538" ht="18.75" x14ac:dyDescent="0.3"/>
    <row r="539" ht="18.75" x14ac:dyDescent="0.3"/>
    <row r="540" ht="18.75" x14ac:dyDescent="0.3"/>
    <row r="541" ht="18.75" x14ac:dyDescent="0.3"/>
    <row r="542" ht="18.75" x14ac:dyDescent="0.3"/>
    <row r="543" ht="18.75" x14ac:dyDescent="0.3"/>
    <row r="544" ht="18.75" x14ac:dyDescent="0.3"/>
    <row r="545" ht="18.75" x14ac:dyDescent="0.3"/>
    <row r="546" ht="18.75" x14ac:dyDescent="0.3"/>
    <row r="547" ht="18.75" x14ac:dyDescent="0.3"/>
    <row r="548" ht="18.75" x14ac:dyDescent="0.3"/>
    <row r="549" ht="18.75" x14ac:dyDescent="0.3"/>
    <row r="550" ht="18.75" x14ac:dyDescent="0.3"/>
    <row r="551" ht="18.75" x14ac:dyDescent="0.3"/>
    <row r="552" ht="18.75" x14ac:dyDescent="0.3"/>
    <row r="553" ht="18.75" x14ac:dyDescent="0.3"/>
    <row r="554" ht="18.75" x14ac:dyDescent="0.3"/>
    <row r="555" ht="18.75" x14ac:dyDescent="0.3"/>
    <row r="556" ht="18.75" x14ac:dyDescent="0.3"/>
    <row r="557" ht="18.75" x14ac:dyDescent="0.3"/>
    <row r="558" ht="18.75" x14ac:dyDescent="0.3"/>
    <row r="559" ht="18.75" x14ac:dyDescent="0.3"/>
    <row r="560" ht="18.75" x14ac:dyDescent="0.3"/>
    <row r="561" ht="18.75" x14ac:dyDescent="0.3"/>
    <row r="562" ht="18.75" x14ac:dyDescent="0.3"/>
    <row r="563" ht="18.75" x14ac:dyDescent="0.3"/>
    <row r="564" ht="18.75" x14ac:dyDescent="0.3"/>
    <row r="565" ht="18.75" x14ac:dyDescent="0.3"/>
    <row r="566" ht="18.75" x14ac:dyDescent="0.3"/>
    <row r="567" ht="18.75" x14ac:dyDescent="0.3"/>
    <row r="568" ht="18.75" x14ac:dyDescent="0.3"/>
    <row r="569" ht="18.75" x14ac:dyDescent="0.3"/>
    <row r="570" ht="18.75" x14ac:dyDescent="0.3"/>
    <row r="571" ht="18.75" x14ac:dyDescent="0.3"/>
    <row r="572" ht="18.75" x14ac:dyDescent="0.3"/>
    <row r="573" ht="18.75" x14ac:dyDescent="0.3"/>
    <row r="574" ht="18.75" x14ac:dyDescent="0.3"/>
    <row r="575" ht="18.75" x14ac:dyDescent="0.3"/>
    <row r="576" ht="18.75" x14ac:dyDescent="0.3"/>
    <row r="577" ht="18.75" x14ac:dyDescent="0.3"/>
    <row r="578" ht="18.75" x14ac:dyDescent="0.3"/>
    <row r="579" ht="18.75" x14ac:dyDescent="0.3"/>
    <row r="580" ht="18.75" x14ac:dyDescent="0.3"/>
    <row r="581" ht="18.75" x14ac:dyDescent="0.3"/>
    <row r="582" ht="18.75" x14ac:dyDescent="0.3"/>
    <row r="583" ht="18.75" x14ac:dyDescent="0.3"/>
    <row r="584" ht="18.75" x14ac:dyDescent="0.3"/>
    <row r="585" ht="18.75" x14ac:dyDescent="0.3"/>
    <row r="586" ht="18.75" x14ac:dyDescent="0.3"/>
    <row r="587" ht="18.75" x14ac:dyDescent="0.3"/>
    <row r="588" ht="18.75" x14ac:dyDescent="0.3"/>
    <row r="589" ht="18.75" x14ac:dyDescent="0.3"/>
    <row r="590" ht="18.75" x14ac:dyDescent="0.3"/>
    <row r="591" ht="18.75" x14ac:dyDescent="0.3"/>
    <row r="592" ht="18.75" x14ac:dyDescent="0.3"/>
    <row r="593" ht="18.75" x14ac:dyDescent="0.3"/>
    <row r="594" ht="18.75" x14ac:dyDescent="0.3"/>
    <row r="595" ht="18.75" x14ac:dyDescent="0.3"/>
    <row r="596" ht="18.75" x14ac:dyDescent="0.3"/>
    <row r="597" ht="18.75" x14ac:dyDescent="0.3"/>
    <row r="598" ht="18.75" x14ac:dyDescent="0.3"/>
    <row r="599" ht="18.75" x14ac:dyDescent="0.3"/>
    <row r="600" ht="18.75" x14ac:dyDescent="0.3"/>
    <row r="601" ht="18.75" x14ac:dyDescent="0.3"/>
    <row r="602" ht="18.75" x14ac:dyDescent="0.3"/>
    <row r="603" ht="18.75" x14ac:dyDescent="0.3"/>
    <row r="604" ht="18.75" x14ac:dyDescent="0.3"/>
    <row r="605" ht="18.75" x14ac:dyDescent="0.3"/>
    <row r="606" ht="18.75" x14ac:dyDescent="0.3"/>
    <row r="607" ht="18.75" x14ac:dyDescent="0.3"/>
    <row r="608" ht="18.75" x14ac:dyDescent="0.3"/>
    <row r="609" ht="18.75" x14ac:dyDescent="0.3"/>
    <row r="610" ht="18.75" x14ac:dyDescent="0.3"/>
    <row r="611" ht="18.75" x14ac:dyDescent="0.3"/>
    <row r="612" ht="18.75" x14ac:dyDescent="0.3"/>
    <row r="613" ht="18.75" x14ac:dyDescent="0.3"/>
    <row r="614" ht="18.75" x14ac:dyDescent="0.3"/>
    <row r="615" ht="18.75" x14ac:dyDescent="0.3"/>
    <row r="616" ht="18.75" x14ac:dyDescent="0.3"/>
    <row r="617" ht="18.75" x14ac:dyDescent="0.3"/>
    <row r="618" ht="18.75" x14ac:dyDescent="0.3"/>
    <row r="619" ht="18.75" x14ac:dyDescent="0.3"/>
    <row r="620" ht="18.75" x14ac:dyDescent="0.3"/>
    <row r="621" ht="18.75" x14ac:dyDescent="0.3"/>
    <row r="622" ht="18.75" x14ac:dyDescent="0.3"/>
    <row r="623" ht="18.75" x14ac:dyDescent="0.3"/>
    <row r="624" ht="18.75" x14ac:dyDescent="0.3"/>
    <row r="625" ht="18.75" x14ac:dyDescent="0.3"/>
    <row r="626" ht="18.75" x14ac:dyDescent="0.3"/>
    <row r="627" ht="18.75" x14ac:dyDescent="0.3"/>
    <row r="628" ht="18.75" x14ac:dyDescent="0.3"/>
    <row r="629" ht="18.75" x14ac:dyDescent="0.3"/>
    <row r="630" ht="18.75" x14ac:dyDescent="0.3"/>
    <row r="631" ht="18.75" x14ac:dyDescent="0.3"/>
    <row r="632" ht="18.75" x14ac:dyDescent="0.3"/>
    <row r="633" ht="18.75" x14ac:dyDescent="0.3"/>
    <row r="634" ht="18.75" x14ac:dyDescent="0.3"/>
    <row r="635" ht="18.75" x14ac:dyDescent="0.3"/>
    <row r="636" ht="18.75" x14ac:dyDescent="0.3"/>
    <row r="637" ht="18.75" x14ac:dyDescent="0.3"/>
    <row r="638" ht="18.75" x14ac:dyDescent="0.3"/>
    <row r="639" ht="18.75" x14ac:dyDescent="0.3"/>
    <row r="640" ht="18.75" x14ac:dyDescent="0.3"/>
    <row r="641" ht="18.75" x14ac:dyDescent="0.3"/>
    <row r="642" ht="18.75" x14ac:dyDescent="0.3"/>
    <row r="643" ht="18.75" x14ac:dyDescent="0.3"/>
    <row r="644" ht="18.75" x14ac:dyDescent="0.3"/>
    <row r="645" ht="18.75" x14ac:dyDescent="0.3"/>
    <row r="646" ht="18.75" x14ac:dyDescent="0.3"/>
    <row r="647" ht="18.75" x14ac:dyDescent="0.3"/>
    <row r="648" ht="18.75" x14ac:dyDescent="0.3"/>
    <row r="649" ht="18.75" x14ac:dyDescent="0.3"/>
    <row r="650" ht="18.75" x14ac:dyDescent="0.3"/>
    <row r="651" ht="18.75" x14ac:dyDescent="0.3"/>
    <row r="652" ht="18.75" x14ac:dyDescent="0.3"/>
    <row r="653" ht="18.75" x14ac:dyDescent="0.3"/>
    <row r="654" ht="18.75" x14ac:dyDescent="0.3"/>
    <row r="655" ht="18.75" x14ac:dyDescent="0.3"/>
    <row r="656" ht="18.75" x14ac:dyDescent="0.3"/>
    <row r="657" ht="18.75" x14ac:dyDescent="0.3"/>
    <row r="658" ht="18.75" x14ac:dyDescent="0.3"/>
    <row r="659" ht="18.75" x14ac:dyDescent="0.3"/>
    <row r="660" ht="18.75" x14ac:dyDescent="0.3"/>
    <row r="661" ht="18.75" x14ac:dyDescent="0.3"/>
    <row r="662" ht="18.75" x14ac:dyDescent="0.3"/>
    <row r="663" ht="18.75" x14ac:dyDescent="0.3"/>
    <row r="664" ht="18.75" x14ac:dyDescent="0.3"/>
    <row r="665" ht="18.75" x14ac:dyDescent="0.3"/>
    <row r="666" ht="18.75" x14ac:dyDescent="0.3"/>
    <row r="667" ht="18.75" x14ac:dyDescent="0.3"/>
    <row r="668" ht="18.75" x14ac:dyDescent="0.3"/>
    <row r="669" ht="18.75" x14ac:dyDescent="0.3"/>
    <row r="670" ht="18.75" x14ac:dyDescent="0.3"/>
    <row r="671" ht="18.75" x14ac:dyDescent="0.3"/>
    <row r="672" ht="18.75" x14ac:dyDescent="0.3"/>
    <row r="673" ht="18.75" x14ac:dyDescent="0.3"/>
    <row r="674" ht="18.75" x14ac:dyDescent="0.3"/>
    <row r="675" ht="18.75" x14ac:dyDescent="0.3"/>
    <row r="676" ht="18.75" x14ac:dyDescent="0.3"/>
    <row r="677" ht="18.75" x14ac:dyDescent="0.3"/>
    <row r="678" ht="18.75" x14ac:dyDescent="0.3"/>
    <row r="679" ht="18.75" x14ac:dyDescent="0.3"/>
    <row r="680" ht="18.75" x14ac:dyDescent="0.3"/>
    <row r="681" ht="18.75" x14ac:dyDescent="0.3"/>
    <row r="682" ht="18.75" x14ac:dyDescent="0.3"/>
    <row r="683" ht="18.75" x14ac:dyDescent="0.3"/>
    <row r="684" ht="18.75" x14ac:dyDescent="0.3"/>
    <row r="685" ht="18.75" x14ac:dyDescent="0.3"/>
    <row r="686" ht="18.75" x14ac:dyDescent="0.3"/>
    <row r="687" ht="18.75" x14ac:dyDescent="0.3"/>
    <row r="688" ht="18.75" x14ac:dyDescent="0.3"/>
    <row r="689" ht="18.75" x14ac:dyDescent="0.3"/>
    <row r="690" ht="18.75" x14ac:dyDescent="0.3"/>
    <row r="691" ht="18.75" x14ac:dyDescent="0.3"/>
    <row r="692" ht="18.75" x14ac:dyDescent="0.3"/>
    <row r="693" ht="18.75" x14ac:dyDescent="0.3"/>
    <row r="694" ht="18.75" x14ac:dyDescent="0.3"/>
    <row r="695" ht="18.75" x14ac:dyDescent="0.3"/>
    <row r="696" ht="18.75" x14ac:dyDescent="0.3"/>
    <row r="697" ht="18.75" x14ac:dyDescent="0.3"/>
    <row r="698" ht="18.75" x14ac:dyDescent="0.3"/>
    <row r="699" ht="18.75" x14ac:dyDescent="0.3"/>
    <row r="700" ht="18.75" x14ac:dyDescent="0.3"/>
    <row r="701" ht="18.75" x14ac:dyDescent="0.3"/>
    <row r="702" ht="18.75" x14ac:dyDescent="0.3"/>
    <row r="703" ht="18.75" x14ac:dyDescent="0.3"/>
    <row r="704" ht="18.75" x14ac:dyDescent="0.3"/>
    <row r="705" ht="18.75" x14ac:dyDescent="0.3"/>
    <row r="706" ht="18.75" x14ac:dyDescent="0.3"/>
    <row r="707" ht="18.75" x14ac:dyDescent="0.3"/>
    <row r="708" ht="18.75" x14ac:dyDescent="0.3"/>
    <row r="709" ht="18.75" x14ac:dyDescent="0.3"/>
    <row r="710" ht="18.75" x14ac:dyDescent="0.3"/>
    <row r="711" ht="18.75" x14ac:dyDescent="0.3"/>
    <row r="712" ht="18.75" x14ac:dyDescent="0.3"/>
    <row r="713" ht="18.75" x14ac:dyDescent="0.3"/>
    <row r="714" ht="18.75" x14ac:dyDescent="0.3"/>
    <row r="715" ht="18.75" x14ac:dyDescent="0.3"/>
    <row r="716" ht="18.75" x14ac:dyDescent="0.3"/>
    <row r="717" ht="18.75" x14ac:dyDescent="0.3"/>
    <row r="718" ht="18.75" x14ac:dyDescent="0.3"/>
    <row r="719" ht="18.75" x14ac:dyDescent="0.3"/>
    <row r="720" ht="18.75" x14ac:dyDescent="0.3"/>
    <row r="721" ht="18.75" x14ac:dyDescent="0.3"/>
    <row r="722" ht="18.75" x14ac:dyDescent="0.3"/>
    <row r="723" ht="18.75" x14ac:dyDescent="0.3"/>
    <row r="724" ht="18.75" x14ac:dyDescent="0.3"/>
    <row r="725" ht="18.75" x14ac:dyDescent="0.3"/>
    <row r="726" ht="18.75" x14ac:dyDescent="0.3"/>
    <row r="727" ht="18.75" x14ac:dyDescent="0.3"/>
    <row r="728" ht="18.75" x14ac:dyDescent="0.3"/>
    <row r="729" ht="18.75" x14ac:dyDescent="0.3"/>
    <row r="730" ht="18.75" x14ac:dyDescent="0.3"/>
    <row r="731" ht="18.75" x14ac:dyDescent="0.3"/>
    <row r="732" ht="18.75" x14ac:dyDescent="0.3"/>
    <row r="733" ht="18.75" x14ac:dyDescent="0.3"/>
    <row r="734" ht="18.75" x14ac:dyDescent="0.3"/>
    <row r="735" ht="18.75" x14ac:dyDescent="0.3"/>
    <row r="736" ht="18.75" x14ac:dyDescent="0.3"/>
    <row r="737" ht="18.75" x14ac:dyDescent="0.3"/>
    <row r="738" ht="18.75" x14ac:dyDescent="0.3"/>
    <row r="739" ht="18.75" x14ac:dyDescent="0.3"/>
    <row r="740" ht="18.75" x14ac:dyDescent="0.3"/>
    <row r="741" ht="18.75" x14ac:dyDescent="0.3"/>
    <row r="742" ht="18.75" x14ac:dyDescent="0.3"/>
    <row r="743" ht="18.75" x14ac:dyDescent="0.3"/>
    <row r="744" ht="18.75" x14ac:dyDescent="0.3"/>
    <row r="745" ht="18.75" x14ac:dyDescent="0.3"/>
    <row r="746" ht="18.75" x14ac:dyDescent="0.3"/>
    <row r="747" ht="18.75" x14ac:dyDescent="0.3"/>
    <row r="748" ht="18.75" x14ac:dyDescent="0.3"/>
    <row r="749" ht="18.75" x14ac:dyDescent="0.3"/>
    <row r="750" ht="18.75" x14ac:dyDescent="0.3"/>
    <row r="751" ht="18.75" x14ac:dyDescent="0.3"/>
    <row r="752" ht="18.75" x14ac:dyDescent="0.3"/>
    <row r="753" ht="18.75" x14ac:dyDescent="0.3"/>
    <row r="754" ht="18.75" x14ac:dyDescent="0.3"/>
    <row r="755" ht="18.75" x14ac:dyDescent="0.3"/>
    <row r="756" ht="18.75" x14ac:dyDescent="0.3"/>
    <row r="757" ht="18.75" x14ac:dyDescent="0.3"/>
    <row r="758" ht="18.75" x14ac:dyDescent="0.3"/>
    <row r="759" ht="18.75" x14ac:dyDescent="0.3"/>
    <row r="760" ht="18.75" x14ac:dyDescent="0.3"/>
    <row r="761" ht="18.75" x14ac:dyDescent="0.3"/>
    <row r="762" ht="18.75" x14ac:dyDescent="0.3"/>
    <row r="763" ht="18.75" x14ac:dyDescent="0.3"/>
    <row r="764" ht="18.75" x14ac:dyDescent="0.3"/>
    <row r="765" ht="18.75" x14ac:dyDescent="0.3"/>
    <row r="766" ht="18.75" x14ac:dyDescent="0.3"/>
    <row r="767" ht="18.75" x14ac:dyDescent="0.3"/>
    <row r="768" ht="18.75" x14ac:dyDescent="0.3"/>
    <row r="769" ht="18.75" x14ac:dyDescent="0.3"/>
    <row r="770" ht="18.75" x14ac:dyDescent="0.3"/>
    <row r="771" ht="18.75" x14ac:dyDescent="0.3"/>
    <row r="772" ht="18.75" x14ac:dyDescent="0.3"/>
    <row r="773" ht="18.75" x14ac:dyDescent="0.3"/>
    <row r="774" ht="18.75" x14ac:dyDescent="0.3"/>
    <row r="775" ht="18.75" x14ac:dyDescent="0.3"/>
    <row r="776" ht="18.75" x14ac:dyDescent="0.3"/>
    <row r="777" ht="18.75" x14ac:dyDescent="0.3"/>
    <row r="778" ht="18.75" x14ac:dyDescent="0.3"/>
    <row r="779" ht="18.75" x14ac:dyDescent="0.3"/>
    <row r="780" ht="18.75" x14ac:dyDescent="0.3"/>
    <row r="781" ht="18.75" x14ac:dyDescent="0.3"/>
    <row r="782" ht="18.75" x14ac:dyDescent="0.3"/>
    <row r="783" ht="18.75" x14ac:dyDescent="0.3"/>
    <row r="784" ht="18.75" x14ac:dyDescent="0.3"/>
    <row r="785" ht="18.75" x14ac:dyDescent="0.3"/>
    <row r="786" ht="18.75" x14ac:dyDescent="0.3"/>
    <row r="787" ht="18.75" x14ac:dyDescent="0.3"/>
    <row r="788" ht="18.75" x14ac:dyDescent="0.3"/>
    <row r="789" ht="18.75" x14ac:dyDescent="0.3"/>
    <row r="790" ht="18.75" x14ac:dyDescent="0.3"/>
    <row r="791" ht="18.75" x14ac:dyDescent="0.3"/>
    <row r="792" ht="18.75" x14ac:dyDescent="0.3"/>
    <row r="793" ht="18.75" x14ac:dyDescent="0.3"/>
    <row r="794" ht="18.75" x14ac:dyDescent="0.3"/>
    <row r="795" ht="18.75" x14ac:dyDescent="0.3"/>
    <row r="796" ht="18.75" x14ac:dyDescent="0.3"/>
    <row r="797" ht="18.75" x14ac:dyDescent="0.3"/>
    <row r="798" ht="18.75" x14ac:dyDescent="0.3"/>
    <row r="799" ht="18.75" x14ac:dyDescent="0.3"/>
    <row r="800" ht="18.75" x14ac:dyDescent="0.3"/>
    <row r="801" ht="18.75" x14ac:dyDescent="0.3"/>
    <row r="802" ht="18.75" x14ac:dyDescent="0.3"/>
    <row r="803" ht="18.75" x14ac:dyDescent="0.3"/>
    <row r="804" ht="18.75" x14ac:dyDescent="0.3"/>
    <row r="805" ht="18.75" x14ac:dyDescent="0.3"/>
    <row r="806" ht="18.75" x14ac:dyDescent="0.3"/>
    <row r="807" ht="18.75" x14ac:dyDescent="0.3"/>
    <row r="808" ht="18.75" x14ac:dyDescent="0.3"/>
    <row r="809" ht="18.75" x14ac:dyDescent="0.3"/>
    <row r="810" ht="18.75" x14ac:dyDescent="0.3"/>
    <row r="811" ht="18.75" x14ac:dyDescent="0.3"/>
    <row r="812" ht="18.75" x14ac:dyDescent="0.3"/>
    <row r="813" ht="18.75" x14ac:dyDescent="0.3"/>
    <row r="814" ht="18.75" x14ac:dyDescent="0.3"/>
    <row r="815" ht="18.75" x14ac:dyDescent="0.3"/>
    <row r="816" ht="18.75" x14ac:dyDescent="0.3"/>
    <row r="817" ht="18.75" x14ac:dyDescent="0.3"/>
    <row r="818" ht="18.75" x14ac:dyDescent="0.3"/>
    <row r="819" ht="18.75" x14ac:dyDescent="0.3"/>
    <row r="820" ht="18.75" x14ac:dyDescent="0.3"/>
    <row r="821" ht="18.75" x14ac:dyDescent="0.3"/>
    <row r="822" ht="18.75" x14ac:dyDescent="0.3"/>
    <row r="823" ht="18.75" x14ac:dyDescent="0.3"/>
    <row r="824" ht="18.75" x14ac:dyDescent="0.3"/>
    <row r="825" ht="18.75" x14ac:dyDescent="0.3"/>
    <row r="826" ht="18.75" x14ac:dyDescent="0.3"/>
    <row r="827" ht="18.75" x14ac:dyDescent="0.3"/>
    <row r="828" ht="18.75" x14ac:dyDescent="0.3"/>
    <row r="829" ht="18.75" x14ac:dyDescent="0.3"/>
    <row r="830" ht="18.75" x14ac:dyDescent="0.3"/>
    <row r="831" ht="18.75" x14ac:dyDescent="0.3"/>
    <row r="832" ht="18.75" x14ac:dyDescent="0.3"/>
    <row r="833" ht="18.75" x14ac:dyDescent="0.3"/>
    <row r="834" ht="18.75" x14ac:dyDescent="0.3"/>
    <row r="835" ht="18.75" x14ac:dyDescent="0.3"/>
    <row r="836" ht="18.75" x14ac:dyDescent="0.3"/>
    <row r="837" ht="18.75" x14ac:dyDescent="0.3"/>
    <row r="838" ht="18.75" x14ac:dyDescent="0.3"/>
    <row r="839" ht="18.75" x14ac:dyDescent="0.3"/>
    <row r="840" ht="18.75" x14ac:dyDescent="0.3"/>
    <row r="841" ht="18.75" x14ac:dyDescent="0.3"/>
    <row r="842" ht="18.75" x14ac:dyDescent="0.3"/>
    <row r="843" ht="18.75" x14ac:dyDescent="0.3"/>
    <row r="844" ht="18.75" x14ac:dyDescent="0.3"/>
    <row r="845" ht="18.75" x14ac:dyDescent="0.3"/>
    <row r="846" ht="18.75" x14ac:dyDescent="0.3"/>
    <row r="847" ht="18.75" x14ac:dyDescent="0.3"/>
    <row r="848" ht="18.75" x14ac:dyDescent="0.3"/>
    <row r="849" ht="18.75" x14ac:dyDescent="0.3"/>
    <row r="850" ht="18.75" x14ac:dyDescent="0.3"/>
    <row r="851" ht="18.75" x14ac:dyDescent="0.3"/>
    <row r="852" ht="18.75" x14ac:dyDescent="0.3"/>
    <row r="853" ht="18.75" x14ac:dyDescent="0.3"/>
    <row r="854" ht="18.75" x14ac:dyDescent="0.3"/>
    <row r="855" ht="18.75" x14ac:dyDescent="0.3"/>
    <row r="856" ht="18.75" x14ac:dyDescent="0.3"/>
    <row r="857" ht="18.75" x14ac:dyDescent="0.3"/>
    <row r="858" ht="18.75" x14ac:dyDescent="0.3"/>
    <row r="859" ht="18.75" x14ac:dyDescent="0.3"/>
    <row r="860" ht="18.75" x14ac:dyDescent="0.3"/>
    <row r="861" ht="18.75" x14ac:dyDescent="0.3"/>
    <row r="862" ht="18.75" x14ac:dyDescent="0.3"/>
    <row r="863" ht="18.75" x14ac:dyDescent="0.3"/>
    <row r="864" ht="18.75" x14ac:dyDescent="0.3"/>
    <row r="865" ht="18.75" x14ac:dyDescent="0.3"/>
    <row r="866" ht="18.75" x14ac:dyDescent="0.3"/>
    <row r="867" ht="18.75" x14ac:dyDescent="0.3"/>
    <row r="868" ht="18.75" x14ac:dyDescent="0.3"/>
    <row r="869" ht="18.75" x14ac:dyDescent="0.3"/>
    <row r="870" ht="18.75" x14ac:dyDescent="0.3"/>
    <row r="871" ht="18.75" x14ac:dyDescent="0.3"/>
    <row r="872" ht="18.75" x14ac:dyDescent="0.3"/>
    <row r="873" ht="18.75" x14ac:dyDescent="0.3"/>
    <row r="874" ht="18.75" x14ac:dyDescent="0.3"/>
    <row r="875" ht="18.75" x14ac:dyDescent="0.3"/>
    <row r="876" ht="18.75" x14ac:dyDescent="0.3"/>
    <row r="877" ht="18.75" x14ac:dyDescent="0.3"/>
    <row r="878" ht="18.75" x14ac:dyDescent="0.3"/>
    <row r="879" ht="18.75" x14ac:dyDescent="0.3"/>
    <row r="880" ht="18.75" x14ac:dyDescent="0.3"/>
    <row r="881" ht="18.75" x14ac:dyDescent="0.3"/>
    <row r="882" ht="18.75" x14ac:dyDescent="0.3"/>
    <row r="883" ht="18.75" x14ac:dyDescent="0.3"/>
    <row r="884" ht="18.75" x14ac:dyDescent="0.3"/>
    <row r="885" ht="18.75" x14ac:dyDescent="0.3"/>
    <row r="886" ht="18.75" x14ac:dyDescent="0.3"/>
    <row r="887" ht="18.75" x14ac:dyDescent="0.3"/>
    <row r="888" ht="18.75" x14ac:dyDescent="0.3"/>
    <row r="889" ht="18.75" x14ac:dyDescent="0.3"/>
    <row r="890" ht="18.75" x14ac:dyDescent="0.3"/>
    <row r="891" ht="18.75" x14ac:dyDescent="0.3"/>
    <row r="892" ht="18.75" x14ac:dyDescent="0.3"/>
    <row r="893" ht="18.75" x14ac:dyDescent="0.3"/>
    <row r="894" ht="18.75" x14ac:dyDescent="0.3"/>
    <row r="895" ht="18.75" x14ac:dyDescent="0.3"/>
    <row r="896" ht="18.75" x14ac:dyDescent="0.3"/>
    <row r="897" ht="18.75" x14ac:dyDescent="0.3"/>
    <row r="898" ht="18.75" x14ac:dyDescent="0.3"/>
    <row r="899" ht="18.75" x14ac:dyDescent="0.3"/>
    <row r="900" ht="18.75" x14ac:dyDescent="0.3"/>
    <row r="901" ht="18.75" x14ac:dyDescent="0.3"/>
    <row r="902" ht="18.75" x14ac:dyDescent="0.3"/>
    <row r="903" ht="18.75" x14ac:dyDescent="0.3"/>
    <row r="904" ht="18.75" x14ac:dyDescent="0.3"/>
    <row r="905" ht="18.75" x14ac:dyDescent="0.3"/>
    <row r="906" ht="18.75" x14ac:dyDescent="0.3"/>
    <row r="907" ht="18.75" x14ac:dyDescent="0.3"/>
    <row r="908" ht="18.75" x14ac:dyDescent="0.3"/>
    <row r="909" ht="18.75" x14ac:dyDescent="0.3"/>
    <row r="910" ht="18.75" x14ac:dyDescent="0.3"/>
    <row r="911" ht="18.75" x14ac:dyDescent="0.3"/>
    <row r="912" ht="18.75" x14ac:dyDescent="0.3"/>
    <row r="913" ht="18.75" x14ac:dyDescent="0.3"/>
    <row r="914" ht="18.75" x14ac:dyDescent="0.3"/>
    <row r="915" ht="18.75" x14ac:dyDescent="0.3"/>
    <row r="916" ht="18.75" x14ac:dyDescent="0.3"/>
    <row r="917" ht="18.75" x14ac:dyDescent="0.3"/>
    <row r="918" ht="18.75" x14ac:dyDescent="0.3"/>
    <row r="919" ht="18.75" x14ac:dyDescent="0.3"/>
    <row r="920" ht="18.75" x14ac:dyDescent="0.3"/>
    <row r="921" ht="18.75" x14ac:dyDescent="0.3"/>
    <row r="922" ht="18.75" x14ac:dyDescent="0.3"/>
    <row r="923" ht="18.75" x14ac:dyDescent="0.3"/>
    <row r="924" ht="18.75" x14ac:dyDescent="0.3"/>
    <row r="925" ht="18.75" x14ac:dyDescent="0.3"/>
    <row r="926" ht="18.75" x14ac:dyDescent="0.3"/>
    <row r="927" ht="18.75" x14ac:dyDescent="0.3"/>
    <row r="928" ht="18.75" x14ac:dyDescent="0.3"/>
    <row r="929" ht="18.75" x14ac:dyDescent="0.3"/>
    <row r="930" ht="18.75" x14ac:dyDescent="0.3"/>
    <row r="931" ht="18.75" x14ac:dyDescent="0.3"/>
    <row r="932" ht="18.75" x14ac:dyDescent="0.3"/>
    <row r="933" ht="18.75" x14ac:dyDescent="0.3"/>
    <row r="934" ht="18.75" x14ac:dyDescent="0.3"/>
    <row r="935" ht="18.75" x14ac:dyDescent="0.3"/>
    <row r="936" ht="18.75" x14ac:dyDescent="0.3"/>
    <row r="937" ht="18.75" x14ac:dyDescent="0.3"/>
    <row r="938" ht="18.75" x14ac:dyDescent="0.3"/>
    <row r="939" ht="18.75" x14ac:dyDescent="0.3"/>
    <row r="940" ht="18.75" x14ac:dyDescent="0.3"/>
    <row r="941" ht="18.75" x14ac:dyDescent="0.3"/>
    <row r="942" ht="18.75" x14ac:dyDescent="0.3"/>
    <row r="943" ht="18.75" x14ac:dyDescent="0.3"/>
    <row r="944" ht="18.75" x14ac:dyDescent="0.3"/>
    <row r="945" ht="18.75" x14ac:dyDescent="0.3"/>
    <row r="946" ht="18.75" x14ac:dyDescent="0.3"/>
    <row r="947" ht="18.75" x14ac:dyDescent="0.3"/>
    <row r="948" ht="18.75" x14ac:dyDescent="0.3"/>
    <row r="949" ht="18.75" x14ac:dyDescent="0.3"/>
    <row r="950" ht="18.75" x14ac:dyDescent="0.3"/>
    <row r="951" ht="18.75" x14ac:dyDescent="0.3"/>
    <row r="952" ht="18.75" x14ac:dyDescent="0.3"/>
    <row r="953" ht="18.75" x14ac:dyDescent="0.3"/>
    <row r="954" ht="18.75" x14ac:dyDescent="0.3"/>
    <row r="955" ht="18.75" x14ac:dyDescent="0.3"/>
    <row r="956" ht="18.75" x14ac:dyDescent="0.3"/>
    <row r="957" ht="18.75" x14ac:dyDescent="0.3"/>
    <row r="958" ht="18.75" x14ac:dyDescent="0.3"/>
    <row r="959" ht="18.75" x14ac:dyDescent="0.3"/>
    <row r="960" ht="18.75" x14ac:dyDescent="0.3"/>
    <row r="961" ht="18.75" x14ac:dyDescent="0.3"/>
    <row r="962" ht="18.75" x14ac:dyDescent="0.3"/>
    <row r="963" ht="18.75" x14ac:dyDescent="0.3"/>
    <row r="964" ht="18.75" x14ac:dyDescent="0.3"/>
    <row r="965" ht="18.75" x14ac:dyDescent="0.3"/>
    <row r="966" ht="18.75" x14ac:dyDescent="0.3"/>
    <row r="967" ht="18.75" x14ac:dyDescent="0.3"/>
    <row r="968" ht="18.75" x14ac:dyDescent="0.3"/>
    <row r="969" ht="18.75" x14ac:dyDescent="0.3"/>
    <row r="970" ht="18.75" x14ac:dyDescent="0.3"/>
    <row r="971" ht="18.75" x14ac:dyDescent="0.3"/>
    <row r="972" ht="18.75" x14ac:dyDescent="0.3"/>
    <row r="973" ht="18.75" x14ac:dyDescent="0.3"/>
    <row r="974" ht="18.75" x14ac:dyDescent="0.3"/>
    <row r="975" ht="18.75" x14ac:dyDescent="0.3"/>
    <row r="976" ht="18.75" x14ac:dyDescent="0.3"/>
    <row r="977" ht="18.75" x14ac:dyDescent="0.3"/>
    <row r="978" ht="18.75" x14ac:dyDescent="0.3"/>
    <row r="979" ht="18.75" x14ac:dyDescent="0.3"/>
    <row r="980" ht="18.75" x14ac:dyDescent="0.3"/>
    <row r="981" ht="18.75" x14ac:dyDescent="0.3"/>
    <row r="982" ht="18.75" x14ac:dyDescent="0.3"/>
    <row r="983" ht="18.75" x14ac:dyDescent="0.3"/>
    <row r="984" ht="18.75" x14ac:dyDescent="0.3"/>
    <row r="985" ht="18.75" x14ac:dyDescent="0.3"/>
    <row r="986" ht="18.75" x14ac:dyDescent="0.3"/>
    <row r="987" ht="18.75" x14ac:dyDescent="0.3"/>
    <row r="988" ht="18.75" x14ac:dyDescent="0.3"/>
    <row r="989" ht="18.75" x14ac:dyDescent="0.3"/>
    <row r="990" ht="18.75" x14ac:dyDescent="0.3"/>
    <row r="991" ht="18.75" x14ac:dyDescent="0.3"/>
    <row r="992" ht="18.75" x14ac:dyDescent="0.3"/>
    <row r="993" ht="18.75" x14ac:dyDescent="0.3"/>
    <row r="994" ht="18.75" x14ac:dyDescent="0.3"/>
    <row r="995" ht="18.75" x14ac:dyDescent="0.3"/>
    <row r="996" ht="18.75" x14ac:dyDescent="0.3"/>
    <row r="997" ht="18.75" x14ac:dyDescent="0.3"/>
    <row r="998" ht="18.75" x14ac:dyDescent="0.3"/>
    <row r="999" ht="18.75" x14ac:dyDescent="0.3"/>
    <row r="1000" ht="18.75" x14ac:dyDescent="0.3"/>
  </sheetData>
  <mergeCells count="34">
    <mergeCell ref="A76:C76"/>
    <mergeCell ref="AK5:AL5"/>
    <mergeCell ref="B3:B6"/>
    <mergeCell ref="C3:C6"/>
    <mergeCell ref="AA4:AN4"/>
    <mergeCell ref="O5:P5"/>
    <mergeCell ref="I5:J5"/>
    <mergeCell ref="K5:L5"/>
    <mergeCell ref="M5:N5"/>
    <mergeCell ref="AA5:AB5"/>
    <mergeCell ref="S5:T5"/>
    <mergeCell ref="U5:V5"/>
    <mergeCell ref="W5:X5"/>
    <mergeCell ref="A1:AU1"/>
    <mergeCell ref="A2:AU2"/>
    <mergeCell ref="E3:AQ3"/>
    <mergeCell ref="AR3:AU3"/>
    <mergeCell ref="E4:L4"/>
    <mergeCell ref="M4:Z4"/>
    <mergeCell ref="A3:A6"/>
    <mergeCell ref="D3:D6"/>
    <mergeCell ref="E5:F5"/>
    <mergeCell ref="G5:H5"/>
    <mergeCell ref="Y5:Z5"/>
    <mergeCell ref="AC5:AD5"/>
    <mergeCell ref="AG5:AH5"/>
    <mergeCell ref="AO4:AP5"/>
    <mergeCell ref="AQ4:AQ6"/>
    <mergeCell ref="AI5:AJ5"/>
    <mergeCell ref="AR4:AS5"/>
    <mergeCell ref="AT4:AU5"/>
    <mergeCell ref="Q5:R5"/>
    <mergeCell ref="AE5:AF5"/>
    <mergeCell ref="AM5:A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7" zoomScale="80" zoomScaleNormal="80" workbookViewId="0">
      <selection activeCell="X16" sqref="X16"/>
    </sheetView>
  </sheetViews>
  <sheetFormatPr defaultColWidth="12.625" defaultRowHeight="15" customHeight="1" x14ac:dyDescent="0.2"/>
  <cols>
    <col min="1" max="1" width="8" customWidth="1"/>
    <col min="2" max="2" width="10.875" customWidth="1"/>
    <col min="3" max="3" width="11.25" customWidth="1"/>
    <col min="4" max="4" width="8" customWidth="1"/>
    <col min="5" max="5" width="11.375" customWidth="1"/>
    <col min="6" max="6" width="8" customWidth="1"/>
    <col min="7" max="7" width="11.25" customWidth="1"/>
    <col min="8" max="8" width="12.75" customWidth="1"/>
    <col min="9" max="9" width="13.75" customWidth="1"/>
    <col min="10" max="10" width="10.125" customWidth="1"/>
    <col min="11" max="18" width="8" customWidth="1"/>
    <col min="19" max="19" width="9.375" customWidth="1"/>
    <col min="20" max="26" width="8" customWidth="1"/>
  </cols>
  <sheetData>
    <row r="1" spans="1:19" ht="21.75" customHeight="1" thickBot="1" x14ac:dyDescent="0.4">
      <c r="A1" s="302" t="s">
        <v>276</v>
      </c>
      <c r="B1" s="299" t="s">
        <v>277</v>
      </c>
      <c r="C1" s="300"/>
      <c r="D1" s="299" t="s">
        <v>278</v>
      </c>
      <c r="E1" s="300"/>
      <c r="F1" s="299" t="s">
        <v>279</v>
      </c>
      <c r="G1" s="301"/>
      <c r="H1" s="66" t="s">
        <v>280</v>
      </c>
      <c r="I1" s="221" t="s">
        <v>765</v>
      </c>
      <c r="J1" s="7"/>
      <c r="S1" s="7"/>
    </row>
    <row r="2" spans="1:19" ht="21" customHeight="1" x14ac:dyDescent="0.35">
      <c r="A2" s="303"/>
      <c r="B2" s="302" t="s">
        <v>281</v>
      </c>
      <c r="C2" s="67" t="s">
        <v>282</v>
      </c>
      <c r="D2" s="302" t="s">
        <v>281</v>
      </c>
      <c r="E2" s="67" t="s">
        <v>282</v>
      </c>
      <c r="F2" s="302" t="s">
        <v>281</v>
      </c>
      <c r="G2" s="67" t="s">
        <v>282</v>
      </c>
      <c r="H2" s="68"/>
      <c r="I2" s="69"/>
      <c r="J2" s="7"/>
      <c r="S2" s="7"/>
    </row>
    <row r="3" spans="1:19" ht="21.75" customHeight="1" x14ac:dyDescent="0.35">
      <c r="A3" s="304"/>
      <c r="B3" s="304"/>
      <c r="C3" s="70" t="s">
        <v>283</v>
      </c>
      <c r="D3" s="304"/>
      <c r="E3" s="70" t="s">
        <v>283</v>
      </c>
      <c r="F3" s="304"/>
      <c r="G3" s="70" t="s">
        <v>284</v>
      </c>
      <c r="H3" s="68"/>
      <c r="I3" s="69"/>
      <c r="J3" s="7"/>
      <c r="S3" s="7"/>
    </row>
    <row r="4" spans="1:19" ht="21.75" customHeight="1" x14ac:dyDescent="0.2">
      <c r="A4" s="71">
        <v>2550</v>
      </c>
      <c r="B4" s="72">
        <v>622</v>
      </c>
      <c r="C4" s="70">
        <v>13.15</v>
      </c>
      <c r="D4" s="70">
        <v>278</v>
      </c>
      <c r="E4" s="70">
        <v>5.13</v>
      </c>
      <c r="F4" s="70">
        <v>339</v>
      </c>
      <c r="G4" s="70">
        <v>6.42</v>
      </c>
      <c r="H4" s="73"/>
      <c r="I4" s="74"/>
      <c r="J4" s="7"/>
      <c r="S4" s="7"/>
    </row>
    <row r="5" spans="1:19" ht="21.75" customHeight="1" x14ac:dyDescent="0.2">
      <c r="A5" s="71">
        <v>2551</v>
      </c>
      <c r="B5" s="72">
        <v>650</v>
      </c>
      <c r="C5" s="70">
        <v>12.62</v>
      </c>
      <c r="D5" s="70">
        <v>337</v>
      </c>
      <c r="E5" s="70">
        <v>6.54</v>
      </c>
      <c r="F5" s="70">
        <v>313</v>
      </c>
      <c r="G5" s="70">
        <v>6.14</v>
      </c>
      <c r="H5" s="73"/>
      <c r="I5" s="74"/>
      <c r="J5" s="7"/>
      <c r="S5" s="7"/>
    </row>
    <row r="6" spans="1:19" ht="21.75" customHeight="1" x14ac:dyDescent="0.2">
      <c r="A6" s="71">
        <v>2552</v>
      </c>
      <c r="B6" s="72">
        <v>636</v>
      </c>
      <c r="C6" s="70">
        <v>12.05</v>
      </c>
      <c r="D6" s="70">
        <v>255</v>
      </c>
      <c r="E6" s="70">
        <v>4.83</v>
      </c>
      <c r="F6" s="70">
        <v>381</v>
      </c>
      <c r="G6" s="75">
        <v>7.23</v>
      </c>
      <c r="H6" s="73"/>
      <c r="I6" s="74"/>
      <c r="J6" s="7"/>
      <c r="S6" s="7"/>
    </row>
    <row r="7" spans="1:19" ht="21.75" customHeight="1" x14ac:dyDescent="0.2">
      <c r="A7" s="71">
        <v>2553</v>
      </c>
      <c r="B7" s="72">
        <v>554</v>
      </c>
      <c r="C7" s="70">
        <v>9.9600000000000009</v>
      </c>
      <c r="D7" s="70">
        <v>218</v>
      </c>
      <c r="E7" s="70">
        <v>3.92</v>
      </c>
      <c r="F7" s="76">
        <v>336</v>
      </c>
      <c r="G7" s="77">
        <f t="shared" ref="G7:G12" si="0">+(F7/I7)*100</f>
        <v>0.63362751753790447</v>
      </c>
      <c r="H7" s="73"/>
      <c r="I7" s="74">
        <v>53028</v>
      </c>
      <c r="J7" s="7"/>
      <c r="S7" s="7"/>
    </row>
    <row r="8" spans="1:19" ht="21.75" customHeight="1" x14ac:dyDescent="0.2">
      <c r="A8" s="71">
        <v>2554</v>
      </c>
      <c r="B8" s="72">
        <v>475</v>
      </c>
      <c r="C8" s="70">
        <v>8.4499999999999993</v>
      </c>
      <c r="D8" s="70">
        <v>229</v>
      </c>
      <c r="E8" s="70">
        <v>4.07</v>
      </c>
      <c r="F8" s="76">
        <v>246</v>
      </c>
      <c r="G8" s="77">
        <f t="shared" si="0"/>
        <v>0.46447519966769257</v>
      </c>
      <c r="H8" s="73"/>
      <c r="I8" s="74">
        <v>52963</v>
      </c>
      <c r="J8" s="7"/>
      <c r="S8" s="7"/>
    </row>
    <row r="9" spans="1:19" ht="21.75" customHeight="1" x14ac:dyDescent="0.2">
      <c r="A9" s="71">
        <v>2555</v>
      </c>
      <c r="B9" s="72">
        <v>425</v>
      </c>
      <c r="C9" s="70">
        <v>8.17</v>
      </c>
      <c r="D9" s="70">
        <v>210</v>
      </c>
      <c r="E9" s="70">
        <v>4.01</v>
      </c>
      <c r="F9" s="76">
        <v>230</v>
      </c>
      <c r="G9" s="77">
        <f t="shared" si="0"/>
        <v>0.43379856657864951</v>
      </c>
      <c r="H9" s="73">
        <v>52019</v>
      </c>
      <c r="I9" s="74">
        <v>53020</v>
      </c>
      <c r="J9" s="7"/>
      <c r="S9" s="7"/>
    </row>
    <row r="10" spans="1:19" ht="21.75" customHeight="1" x14ac:dyDescent="0.2">
      <c r="A10" s="71">
        <v>2556</v>
      </c>
      <c r="B10" s="72">
        <v>368</v>
      </c>
      <c r="C10" s="70">
        <v>7.17</v>
      </c>
      <c r="D10" s="70">
        <v>215</v>
      </c>
      <c r="E10" s="70">
        <v>4.1900000000000004</v>
      </c>
      <c r="F10" s="76">
        <v>210</v>
      </c>
      <c r="G10" s="78">
        <f t="shared" si="0"/>
        <v>0.39212025021006447</v>
      </c>
      <c r="H10" s="73">
        <v>51790</v>
      </c>
      <c r="I10" s="74">
        <v>53555</v>
      </c>
      <c r="J10" s="7"/>
      <c r="S10" s="7"/>
    </row>
    <row r="11" spans="1:19" ht="21.75" customHeight="1" x14ac:dyDescent="0.2">
      <c r="A11" s="79">
        <v>2557</v>
      </c>
      <c r="B11" s="72">
        <f>+D82</f>
        <v>350</v>
      </c>
      <c r="C11" s="80">
        <f t="shared" ref="C11:C12" si="1">(B11/I11)*1000</f>
        <v>6.5021921676450916</v>
      </c>
      <c r="D11" s="81">
        <f>+C82</f>
        <v>299</v>
      </c>
      <c r="E11" s="80">
        <f t="shared" ref="E11:E12" si="2">(D11/I11)*1000</f>
        <v>5.5547298803596643</v>
      </c>
      <c r="F11" s="82">
        <f t="shared" ref="F11:F13" si="3">+B11-D11</f>
        <v>51</v>
      </c>
      <c r="G11" s="83">
        <f t="shared" si="0"/>
        <v>9.474622872854277E-2</v>
      </c>
      <c r="H11" s="73">
        <v>50014</v>
      </c>
      <c r="I11" s="74">
        <v>53828</v>
      </c>
      <c r="J11" s="7"/>
      <c r="S11" s="7"/>
    </row>
    <row r="12" spans="1:19" ht="21.75" customHeight="1" x14ac:dyDescent="0.2">
      <c r="A12" s="79">
        <v>2558</v>
      </c>
      <c r="B12" s="84">
        <v>386</v>
      </c>
      <c r="C12" s="80">
        <f t="shared" si="1"/>
        <v>7.1545077105575334</v>
      </c>
      <c r="D12" s="81">
        <v>282</v>
      </c>
      <c r="E12" s="80">
        <f t="shared" si="2"/>
        <v>5.2268683274021353</v>
      </c>
      <c r="F12" s="85">
        <f t="shared" si="3"/>
        <v>104</v>
      </c>
      <c r="G12" s="83">
        <f t="shared" si="0"/>
        <v>0.19276393831553976</v>
      </c>
      <c r="H12" s="73">
        <v>50282</v>
      </c>
      <c r="I12" s="74">
        <v>53952</v>
      </c>
      <c r="J12" s="7"/>
      <c r="S12" s="7"/>
    </row>
    <row r="13" spans="1:19" ht="21.75" customHeight="1" thickBot="1" x14ac:dyDescent="0.25">
      <c r="A13" s="79">
        <v>2559</v>
      </c>
      <c r="B13" s="84">
        <v>383</v>
      </c>
      <c r="C13" s="80">
        <f>(B13/I13)*1000</f>
        <v>7.1579419515203622</v>
      </c>
      <c r="D13" s="81">
        <v>295</v>
      </c>
      <c r="E13" s="80">
        <f>(D13/I13)*1000</f>
        <v>5.5132973255835687</v>
      </c>
      <c r="F13" s="85">
        <f t="shared" si="3"/>
        <v>88</v>
      </c>
      <c r="G13" s="83">
        <f>+(F13/I13)*100</f>
        <v>0.16446446259367933</v>
      </c>
      <c r="H13" s="73"/>
      <c r="I13" s="74">
        <v>53507</v>
      </c>
      <c r="J13" s="7"/>
      <c r="S13" s="7"/>
    </row>
    <row r="14" spans="1:19" ht="26.25" customHeight="1" thickBot="1" x14ac:dyDescent="0.25">
      <c r="A14" s="147">
        <v>2560</v>
      </c>
      <c r="B14" s="148">
        <v>379</v>
      </c>
      <c r="C14" s="80">
        <f>(B14/I14)*1000</f>
        <v>7.0392451848962692</v>
      </c>
      <c r="D14" s="149">
        <v>243</v>
      </c>
      <c r="E14" s="80">
        <f>(D14/I14)*1000</f>
        <v>4.5132891291023567</v>
      </c>
      <c r="F14" s="150">
        <v>136</v>
      </c>
      <c r="G14" s="83">
        <f>+(F14/I14)*100</f>
        <v>0.2525956055793912</v>
      </c>
      <c r="H14" s="151"/>
      <c r="I14" s="152">
        <v>53841</v>
      </c>
      <c r="J14" s="7"/>
      <c r="S14" s="7"/>
    </row>
    <row r="15" spans="1:19" ht="21.75" customHeight="1" thickBot="1" x14ac:dyDescent="0.25">
      <c r="A15" s="147">
        <v>2561</v>
      </c>
      <c r="B15" s="148">
        <v>359</v>
      </c>
      <c r="C15" s="80">
        <f>(B15/I15)*1000</f>
        <v>6.6515971244348924</v>
      </c>
      <c r="D15" s="149">
        <v>241</v>
      </c>
      <c r="E15" s="80">
        <f>(D15/I15)*1000</f>
        <v>4.4652782924479357</v>
      </c>
      <c r="F15" s="150">
        <f>+B15-D15</f>
        <v>118</v>
      </c>
      <c r="G15" s="83">
        <f>+(F15/I15)*100</f>
        <v>0.21863188319869564</v>
      </c>
      <c r="H15" s="151"/>
      <c r="I15" s="152">
        <v>53972</v>
      </c>
      <c r="J15" s="7"/>
      <c r="S15" s="7"/>
    </row>
    <row r="16" spans="1:19" ht="14.25" customHeight="1" x14ac:dyDescent="0.2">
      <c r="B16" s="7"/>
      <c r="C16" s="7"/>
      <c r="E16" s="7"/>
      <c r="G16" s="7"/>
      <c r="H16" s="7"/>
      <c r="I16" s="7"/>
      <c r="J16" s="7"/>
      <c r="S16" s="7"/>
    </row>
    <row r="17" spans="2:19" ht="14.25" customHeight="1" x14ac:dyDescent="0.2">
      <c r="B17" s="7"/>
      <c r="C17" s="7"/>
      <c r="E17" s="7"/>
      <c r="G17" s="7"/>
      <c r="H17" s="7"/>
      <c r="I17" s="7"/>
      <c r="J17" s="7"/>
      <c r="S17" s="7"/>
    </row>
    <row r="18" spans="2:19" ht="14.25" customHeight="1" x14ac:dyDescent="0.2">
      <c r="B18" s="7"/>
      <c r="C18" s="7"/>
      <c r="E18" s="7"/>
      <c r="G18" s="7"/>
      <c r="H18" s="7"/>
      <c r="I18" s="7"/>
      <c r="J18" s="7"/>
      <c r="S18" s="7"/>
    </row>
    <row r="19" spans="2:19" ht="14.25" customHeight="1" x14ac:dyDescent="0.2">
      <c r="B19" s="7"/>
      <c r="C19" s="7"/>
      <c r="E19" s="7"/>
      <c r="G19" s="7"/>
      <c r="H19" s="7"/>
      <c r="I19" s="7"/>
      <c r="J19" s="7"/>
      <c r="S19" s="7"/>
    </row>
    <row r="20" spans="2:19" ht="14.25" customHeight="1" x14ac:dyDescent="0.2">
      <c r="B20" s="7"/>
      <c r="C20" s="7"/>
      <c r="E20" s="7"/>
      <c r="G20" s="7"/>
      <c r="H20" s="7"/>
      <c r="I20" s="7"/>
      <c r="J20" s="7"/>
      <c r="S20" s="7"/>
    </row>
    <row r="21" spans="2:19" ht="14.25" customHeight="1" x14ac:dyDescent="0.2">
      <c r="B21" s="7"/>
      <c r="C21" s="7"/>
      <c r="E21" s="7"/>
      <c r="G21" s="7"/>
      <c r="H21" s="7"/>
      <c r="I21" s="7"/>
      <c r="J21" s="7"/>
      <c r="S21" s="7"/>
    </row>
    <row r="22" spans="2:19" ht="14.25" customHeight="1" x14ac:dyDescent="0.2">
      <c r="B22" s="7"/>
      <c r="C22" s="7"/>
      <c r="E22" s="7"/>
      <c r="G22" s="7"/>
      <c r="H22" s="7"/>
      <c r="I22" s="7"/>
      <c r="J22" s="7"/>
      <c r="S22" s="7"/>
    </row>
    <row r="23" spans="2:19" ht="14.25" customHeight="1" x14ac:dyDescent="0.2">
      <c r="B23" s="7"/>
      <c r="C23" s="7"/>
      <c r="E23" s="7"/>
      <c r="G23" s="7"/>
      <c r="H23" s="7"/>
      <c r="I23" s="7"/>
      <c r="J23" s="7"/>
      <c r="S23" s="7"/>
    </row>
    <row r="24" spans="2:19" ht="14.25" customHeight="1" x14ac:dyDescent="0.2">
      <c r="B24" s="7"/>
      <c r="C24" s="7"/>
      <c r="E24" s="7"/>
      <c r="G24" s="7"/>
      <c r="H24" s="7"/>
      <c r="I24" s="7"/>
      <c r="J24" s="7"/>
      <c r="S24" s="7"/>
    </row>
    <row r="25" spans="2:19" ht="14.25" customHeight="1" x14ac:dyDescent="0.2">
      <c r="B25" s="7"/>
      <c r="C25" s="7"/>
      <c r="E25" s="7"/>
      <c r="G25" s="7"/>
      <c r="H25" s="7"/>
      <c r="I25" s="7"/>
      <c r="J25" s="7"/>
      <c r="S25" s="7"/>
    </row>
    <row r="26" spans="2:19" ht="14.25" customHeight="1" x14ac:dyDescent="0.2">
      <c r="B26" s="7"/>
      <c r="C26" s="7"/>
      <c r="E26" s="7"/>
      <c r="G26" s="7"/>
      <c r="H26" s="7"/>
      <c r="I26" s="7"/>
      <c r="J26" s="7"/>
      <c r="S26" s="7"/>
    </row>
    <row r="27" spans="2:19" ht="14.25" customHeight="1" x14ac:dyDescent="0.2">
      <c r="B27" s="7"/>
      <c r="C27" s="7"/>
      <c r="E27" s="7"/>
      <c r="G27" s="7"/>
      <c r="H27" s="7"/>
      <c r="I27" s="7"/>
      <c r="J27" s="7"/>
      <c r="S27" s="7"/>
    </row>
    <row r="28" spans="2:19" ht="14.25" customHeight="1" x14ac:dyDescent="0.2">
      <c r="B28" s="7"/>
      <c r="C28" s="7"/>
      <c r="E28" s="7"/>
      <c r="G28" s="7"/>
      <c r="H28" s="7"/>
      <c r="I28" s="7"/>
      <c r="J28" s="7"/>
      <c r="S28" s="7"/>
    </row>
    <row r="29" spans="2:19" ht="14.25" customHeight="1" x14ac:dyDescent="0.2">
      <c r="B29" s="7"/>
      <c r="C29" s="7"/>
      <c r="E29" s="7"/>
      <c r="G29" s="7"/>
      <c r="H29" s="7"/>
      <c r="I29" s="7"/>
      <c r="J29" s="7"/>
      <c r="S29" s="7"/>
    </row>
    <row r="30" spans="2:19" ht="14.25" customHeight="1" x14ac:dyDescent="0.2">
      <c r="B30" s="7"/>
      <c r="C30" s="7"/>
      <c r="E30" s="7"/>
      <c r="G30" s="7"/>
      <c r="H30" s="7"/>
      <c r="I30" s="7"/>
      <c r="J30" s="7"/>
      <c r="S30" s="7"/>
    </row>
    <row r="31" spans="2:19" ht="14.25" customHeight="1" x14ac:dyDescent="0.2">
      <c r="B31" s="7"/>
      <c r="C31" s="7"/>
      <c r="E31" s="7"/>
      <c r="G31" s="7"/>
      <c r="H31" s="7"/>
      <c r="I31" s="7"/>
      <c r="J31" s="7"/>
      <c r="S31" s="7"/>
    </row>
    <row r="32" spans="2:19" ht="14.25" customHeight="1" x14ac:dyDescent="0.2">
      <c r="B32" s="7"/>
      <c r="C32" s="7"/>
      <c r="E32" s="7"/>
      <c r="G32" s="7"/>
      <c r="H32" s="7"/>
      <c r="I32" s="7"/>
      <c r="J32" s="7"/>
      <c r="S32" s="7"/>
    </row>
    <row r="33" spans="2:22" ht="14.25" customHeight="1" x14ac:dyDescent="0.2">
      <c r="B33" s="7"/>
      <c r="C33" s="7"/>
      <c r="E33" s="7"/>
      <c r="G33" s="7"/>
      <c r="H33" s="7"/>
      <c r="I33" s="7"/>
      <c r="J33" s="7"/>
      <c r="S33" s="7"/>
    </row>
    <row r="34" spans="2:22" ht="14.25" customHeight="1" x14ac:dyDescent="0.2">
      <c r="B34" s="7"/>
      <c r="C34" s="7"/>
      <c r="E34" s="7"/>
      <c r="G34" s="7"/>
      <c r="H34" s="7"/>
      <c r="I34" s="7"/>
      <c r="J34" s="7"/>
      <c r="S34" s="7"/>
    </row>
    <row r="35" spans="2:22" ht="14.25" customHeight="1" x14ac:dyDescent="0.2">
      <c r="B35" s="7"/>
      <c r="C35" s="7"/>
      <c r="E35" s="7"/>
      <c r="G35" s="7"/>
      <c r="H35" s="7"/>
      <c r="I35" s="7"/>
      <c r="J35" s="7"/>
      <c r="S35" s="7"/>
    </row>
    <row r="36" spans="2:22" ht="14.25" customHeight="1" x14ac:dyDescent="0.2">
      <c r="B36" s="7"/>
      <c r="C36" s="7"/>
      <c r="E36" s="7"/>
      <c r="G36" s="7"/>
      <c r="H36" s="7"/>
      <c r="I36" s="7"/>
      <c r="J36" s="7"/>
      <c r="S36" s="7"/>
    </row>
    <row r="37" spans="2:22" ht="14.25" customHeight="1" x14ac:dyDescent="0.2">
      <c r="B37" s="7"/>
      <c r="C37" s="7"/>
      <c r="E37" s="7"/>
      <c r="G37" s="7"/>
      <c r="H37" s="7"/>
      <c r="I37" s="7"/>
      <c r="J37" s="7"/>
      <c r="S37" s="7"/>
    </row>
    <row r="38" spans="2:22" ht="14.25" customHeight="1" x14ac:dyDescent="0.2">
      <c r="B38" s="7"/>
      <c r="C38" s="7"/>
      <c r="E38" s="7"/>
      <c r="G38" s="7"/>
      <c r="H38" s="7"/>
      <c r="I38" s="7"/>
      <c r="J38" s="7"/>
      <c r="S38" s="7"/>
      <c r="T38" s="185"/>
      <c r="U38" s="185"/>
      <c r="V38" s="185"/>
    </row>
    <row r="39" spans="2:22" ht="14.25" customHeight="1" x14ac:dyDescent="0.2">
      <c r="B39" s="7"/>
      <c r="C39" s="7"/>
      <c r="E39" s="7"/>
      <c r="G39" s="7"/>
      <c r="H39" s="7"/>
      <c r="I39" s="7"/>
      <c r="J39" s="7"/>
      <c r="S39" s="7"/>
    </row>
    <row r="40" spans="2:22" ht="14.25" customHeight="1" x14ac:dyDescent="0.2">
      <c r="B40" s="7"/>
      <c r="C40" s="7"/>
      <c r="E40" s="7"/>
      <c r="G40" s="7"/>
      <c r="H40" s="7"/>
      <c r="I40" s="7"/>
      <c r="J40" s="7"/>
      <c r="S40" s="7"/>
    </row>
    <row r="41" spans="2:22" ht="14.25" customHeight="1" x14ac:dyDescent="0.2">
      <c r="B41" s="7"/>
      <c r="C41" s="7"/>
      <c r="E41" s="7"/>
      <c r="G41" s="7"/>
      <c r="H41" s="7"/>
      <c r="I41" s="7"/>
      <c r="J41" s="7"/>
      <c r="S41" s="7"/>
    </row>
    <row r="42" spans="2:22" ht="14.25" customHeight="1" x14ac:dyDescent="0.2">
      <c r="B42" s="7"/>
      <c r="C42" s="7"/>
      <c r="E42" s="7"/>
      <c r="G42" s="7"/>
      <c r="H42" s="7"/>
      <c r="I42" s="7"/>
      <c r="J42" s="7"/>
      <c r="S42" s="7"/>
    </row>
    <row r="43" spans="2:22" ht="14.25" customHeight="1" x14ac:dyDescent="0.2">
      <c r="B43" s="7"/>
      <c r="C43" s="7"/>
      <c r="E43" s="7"/>
      <c r="G43" s="7"/>
      <c r="H43" s="7"/>
      <c r="I43" s="7"/>
      <c r="J43" s="7"/>
      <c r="S43" s="7"/>
    </row>
    <row r="44" spans="2:22" ht="14.25" customHeight="1" x14ac:dyDescent="0.2">
      <c r="B44" s="7"/>
      <c r="C44" s="7"/>
      <c r="E44" s="7"/>
      <c r="G44" s="7"/>
      <c r="H44" s="7"/>
      <c r="I44" s="7"/>
      <c r="J44" s="7"/>
      <c r="S44" s="7"/>
    </row>
    <row r="45" spans="2:22" ht="14.25" customHeight="1" x14ac:dyDescent="0.2">
      <c r="B45" s="7"/>
      <c r="C45" s="7"/>
      <c r="E45" s="7"/>
      <c r="G45" s="7"/>
      <c r="H45" s="7"/>
      <c r="I45" s="7"/>
      <c r="J45" s="7"/>
      <c r="L45" s="7">
        <v>2553</v>
      </c>
      <c r="M45" s="7">
        <v>2554</v>
      </c>
      <c r="N45" s="7">
        <v>2555</v>
      </c>
      <c r="O45" s="7">
        <v>2556</v>
      </c>
      <c r="P45" s="7">
        <v>2557</v>
      </c>
      <c r="Q45" s="7">
        <v>2558</v>
      </c>
      <c r="R45" s="7">
        <v>2559</v>
      </c>
      <c r="S45" s="9">
        <v>2560</v>
      </c>
      <c r="T45" s="171">
        <v>2561</v>
      </c>
    </row>
    <row r="46" spans="2:22" ht="18.75" customHeight="1" x14ac:dyDescent="0.2">
      <c r="B46" s="7"/>
      <c r="C46" s="7"/>
      <c r="E46" s="7"/>
      <c r="G46" s="7"/>
      <c r="H46" s="7"/>
      <c r="I46" s="7"/>
      <c r="J46" s="7"/>
      <c r="K46" s="7" t="s">
        <v>277</v>
      </c>
      <c r="L46" s="86">
        <v>9.9600000000000009</v>
      </c>
      <c r="M46" s="86">
        <v>8.4499999999999993</v>
      </c>
      <c r="N46" s="86">
        <v>8.17</v>
      </c>
      <c r="O46" s="86">
        <v>7.17</v>
      </c>
      <c r="P46" s="86">
        <v>6.5021921676450916</v>
      </c>
      <c r="Q46" s="86">
        <v>7.1545077105575334</v>
      </c>
      <c r="R46" s="86">
        <v>7.1579419515203622</v>
      </c>
      <c r="S46" s="87">
        <v>6.9793565733016596</v>
      </c>
      <c r="T46" s="185">
        <f>+C15</f>
        <v>6.6515971244348924</v>
      </c>
    </row>
    <row r="47" spans="2:22" ht="18.75" customHeight="1" x14ac:dyDescent="0.2">
      <c r="B47" s="7"/>
      <c r="C47" s="7"/>
      <c r="E47" s="7"/>
      <c r="G47" s="7"/>
      <c r="H47" s="7"/>
      <c r="I47" s="7"/>
      <c r="J47" s="7"/>
      <c r="K47" s="7" t="s">
        <v>278</v>
      </c>
      <c r="L47" s="86">
        <v>3.92</v>
      </c>
      <c r="M47" s="86">
        <v>4.07</v>
      </c>
      <c r="N47" s="86">
        <v>4.01</v>
      </c>
      <c r="O47" s="86">
        <v>4.1900000000000004</v>
      </c>
      <c r="P47" s="86">
        <v>5.5547298803596643</v>
      </c>
      <c r="Q47" s="86">
        <v>5.2268683274021353</v>
      </c>
      <c r="R47" s="86">
        <v>5.5132973255835687</v>
      </c>
      <c r="S47" s="87">
        <v>4.4748908900060771</v>
      </c>
      <c r="T47" s="185">
        <f>+E15</f>
        <v>4.4652782924479357</v>
      </c>
    </row>
    <row r="48" spans="2:22" ht="14.25" customHeight="1" x14ac:dyDescent="0.2">
      <c r="B48" s="7"/>
      <c r="C48" s="7"/>
      <c r="E48" s="7"/>
      <c r="G48" s="7"/>
      <c r="H48" s="7"/>
      <c r="I48" s="7"/>
      <c r="J48" s="7"/>
      <c r="S48" s="7"/>
      <c r="T48" s="171"/>
    </row>
    <row r="49" spans="2:20" ht="14.25" customHeight="1" x14ac:dyDescent="0.2">
      <c r="B49" s="7"/>
      <c r="C49" s="7"/>
      <c r="E49" s="7"/>
      <c r="G49" s="7"/>
      <c r="H49" s="7"/>
      <c r="I49" s="7"/>
      <c r="J49" s="7"/>
      <c r="S49" s="7"/>
      <c r="T49" s="171"/>
    </row>
    <row r="50" spans="2:20" ht="14.25" customHeight="1" x14ac:dyDescent="0.2">
      <c r="B50" s="7"/>
      <c r="C50" s="7"/>
      <c r="E50" s="7"/>
      <c r="G50" s="7"/>
      <c r="H50" s="7"/>
      <c r="I50" s="7"/>
      <c r="J50" s="7"/>
      <c r="L50" s="7">
        <v>2553</v>
      </c>
      <c r="M50" s="7">
        <v>2554</v>
      </c>
      <c r="N50" s="7">
        <v>2555</v>
      </c>
      <c r="O50" s="7">
        <v>2556</v>
      </c>
      <c r="P50" s="7">
        <v>2557</v>
      </c>
      <c r="Q50" s="7">
        <v>2558</v>
      </c>
      <c r="R50" s="7">
        <v>2559</v>
      </c>
      <c r="S50" s="9">
        <v>2560</v>
      </c>
      <c r="T50" s="171">
        <v>2561</v>
      </c>
    </row>
    <row r="51" spans="2:20" ht="18.75" customHeight="1" x14ac:dyDescent="0.2">
      <c r="B51" s="7"/>
      <c r="C51" s="7"/>
      <c r="E51" s="7"/>
      <c r="G51" s="7"/>
      <c r="H51" s="7"/>
      <c r="I51" s="7"/>
      <c r="J51" s="7"/>
      <c r="K51" s="7" t="s">
        <v>279</v>
      </c>
      <c r="L51" s="86">
        <v>0.63362751753790447</v>
      </c>
      <c r="M51" s="86">
        <v>0.46447519966769257</v>
      </c>
      <c r="N51" s="86">
        <v>0.43379856657864951</v>
      </c>
      <c r="O51" s="86">
        <v>0.39212025021006447</v>
      </c>
      <c r="P51" s="86">
        <v>9.474622872854277E-2</v>
      </c>
      <c r="Q51" s="86">
        <v>0.19276393831553976</v>
      </c>
      <c r="R51" s="86">
        <v>0.16446446259367933</v>
      </c>
      <c r="S51" s="87">
        <v>0.25044656832955819</v>
      </c>
      <c r="T51" s="87">
        <f>+G15</f>
        <v>0.21863188319869564</v>
      </c>
    </row>
    <row r="52" spans="2:20" ht="14.25" customHeight="1" x14ac:dyDescent="0.2">
      <c r="B52" s="7"/>
      <c r="C52" s="7"/>
      <c r="E52" s="7"/>
      <c r="G52" s="7"/>
      <c r="H52" s="7"/>
      <c r="I52" s="7"/>
      <c r="J52" s="7"/>
      <c r="S52" s="7"/>
    </row>
    <row r="53" spans="2:20" ht="14.25" customHeight="1" x14ac:dyDescent="0.2">
      <c r="B53" s="7"/>
      <c r="C53" s="7"/>
      <c r="E53" s="7"/>
      <c r="G53" s="7"/>
      <c r="H53" s="298"/>
      <c r="I53" s="242"/>
      <c r="J53" s="7"/>
      <c r="S53" s="7"/>
    </row>
    <row r="54" spans="2:20" ht="14.25" customHeight="1" x14ac:dyDescent="0.2">
      <c r="B54" s="7"/>
      <c r="C54" s="7"/>
      <c r="E54" s="7"/>
      <c r="G54" s="7"/>
      <c r="H54" s="7"/>
      <c r="I54" s="7"/>
      <c r="J54" s="7"/>
      <c r="S54" s="7"/>
    </row>
    <row r="55" spans="2:20" ht="14.25" customHeight="1" x14ac:dyDescent="0.2">
      <c r="B55" s="7"/>
      <c r="C55" s="7"/>
      <c r="E55" s="7"/>
      <c r="G55" s="7"/>
      <c r="H55" s="7"/>
      <c r="I55" s="7"/>
      <c r="J55" s="7"/>
      <c r="S55" s="7"/>
    </row>
    <row r="56" spans="2:20" ht="14.25" customHeight="1" x14ac:dyDescent="0.2">
      <c r="B56" s="7"/>
      <c r="C56" s="7"/>
      <c r="E56" s="7"/>
      <c r="G56" s="7"/>
      <c r="H56" s="7"/>
      <c r="I56" s="7"/>
      <c r="J56" s="7"/>
      <c r="S56" s="7"/>
    </row>
    <row r="57" spans="2:20" ht="14.25" customHeight="1" x14ac:dyDescent="0.2">
      <c r="B57" s="7"/>
      <c r="C57" s="7"/>
      <c r="E57" s="7"/>
      <c r="G57" s="7"/>
      <c r="H57" s="7"/>
      <c r="I57" s="7"/>
      <c r="J57" s="7"/>
      <c r="S57" s="7"/>
    </row>
    <row r="58" spans="2:20" ht="14.25" customHeight="1" x14ac:dyDescent="0.2">
      <c r="B58" s="7"/>
      <c r="C58" s="7"/>
      <c r="E58" s="7"/>
      <c r="G58" s="7"/>
      <c r="H58" s="7"/>
      <c r="I58" s="7"/>
      <c r="J58" s="7"/>
      <c r="S58" s="7"/>
    </row>
    <row r="59" spans="2:20" ht="14.25" customHeight="1" x14ac:dyDescent="0.2">
      <c r="B59" s="7"/>
      <c r="C59" s="7"/>
      <c r="E59" s="7"/>
      <c r="G59" s="7"/>
      <c r="H59" s="7"/>
      <c r="I59" s="7"/>
      <c r="J59" s="7"/>
      <c r="S59" s="7"/>
    </row>
    <row r="60" spans="2:20" ht="14.25" customHeight="1" x14ac:dyDescent="0.2">
      <c r="B60" s="7"/>
      <c r="C60" s="7"/>
      <c r="E60" s="7"/>
      <c r="G60" s="7"/>
      <c r="H60" s="7"/>
      <c r="I60" s="7"/>
      <c r="J60" s="7"/>
      <c r="S60" s="7"/>
    </row>
    <row r="61" spans="2:20" ht="14.25" customHeight="1" x14ac:dyDescent="0.2">
      <c r="B61" s="7"/>
      <c r="C61" s="7"/>
      <c r="E61" s="7"/>
      <c r="G61" s="7"/>
      <c r="H61" s="7"/>
      <c r="I61" s="7"/>
      <c r="J61" s="7"/>
      <c r="S61" s="7"/>
    </row>
    <row r="62" spans="2:20" ht="14.25" customHeight="1" x14ac:dyDescent="0.2">
      <c r="B62" s="7"/>
      <c r="C62" s="7"/>
      <c r="E62" s="7"/>
      <c r="G62" s="7"/>
      <c r="H62" s="7"/>
      <c r="I62" s="7"/>
      <c r="J62" s="7"/>
      <c r="S62" s="7"/>
    </row>
    <row r="63" spans="2:20" ht="14.25" customHeight="1" x14ac:dyDescent="0.2">
      <c r="B63" s="7"/>
      <c r="C63" s="7"/>
      <c r="E63" s="7"/>
      <c r="G63" s="7"/>
      <c r="H63" s="7"/>
      <c r="I63" s="7"/>
      <c r="J63" s="7"/>
      <c r="S63" s="7"/>
    </row>
    <row r="64" spans="2:20" ht="14.25" customHeight="1" x14ac:dyDescent="0.2">
      <c r="B64" s="7"/>
      <c r="C64" s="7"/>
      <c r="E64" s="7"/>
      <c r="G64" s="7"/>
      <c r="H64" s="7"/>
      <c r="I64" s="7"/>
      <c r="J64" s="7"/>
      <c r="S64" s="7"/>
    </row>
    <row r="65" spans="2:19" ht="14.25" customHeight="1" x14ac:dyDescent="0.2">
      <c r="B65" s="7"/>
      <c r="C65" s="7"/>
      <c r="E65" s="7"/>
      <c r="G65" s="7"/>
      <c r="H65" s="7"/>
      <c r="I65" s="7"/>
      <c r="J65" s="7"/>
      <c r="S65" s="7"/>
    </row>
    <row r="66" spans="2:19" ht="14.25" customHeight="1" x14ac:dyDescent="0.2">
      <c r="B66" s="7"/>
      <c r="C66" s="7"/>
      <c r="E66" s="7"/>
      <c r="G66" s="7"/>
      <c r="H66" s="7"/>
      <c r="I66" s="7"/>
      <c r="J66" s="7"/>
      <c r="S66" s="7"/>
    </row>
    <row r="67" spans="2:19" ht="14.25" customHeight="1" x14ac:dyDescent="0.2">
      <c r="B67" s="7"/>
      <c r="C67" s="7"/>
      <c r="E67" s="7"/>
      <c r="G67" s="7"/>
      <c r="H67" s="7"/>
      <c r="I67" s="7"/>
      <c r="J67" s="7"/>
      <c r="S67" s="7"/>
    </row>
    <row r="68" spans="2:19" ht="14.25" customHeight="1" x14ac:dyDescent="0.2">
      <c r="B68" s="7"/>
      <c r="C68" s="7"/>
      <c r="E68" s="7"/>
      <c r="G68" s="7"/>
      <c r="H68" s="7"/>
      <c r="I68" s="7"/>
      <c r="J68" s="7"/>
      <c r="S68" s="7"/>
    </row>
    <row r="69" spans="2:19" ht="14.25" customHeight="1" x14ac:dyDescent="0.2">
      <c r="B69" s="7"/>
      <c r="C69" s="298">
        <v>2557</v>
      </c>
      <c r="D69" s="242"/>
      <c r="E69" s="7"/>
      <c r="G69" s="7"/>
      <c r="H69" s="7"/>
      <c r="I69" s="7"/>
      <c r="J69" s="7"/>
      <c r="S69" s="7"/>
    </row>
    <row r="70" spans="2:19" ht="14.25" customHeight="1" x14ac:dyDescent="0.2">
      <c r="B70" s="7"/>
      <c r="C70" s="7" t="s">
        <v>285</v>
      </c>
      <c r="D70" s="7" t="s">
        <v>286</v>
      </c>
      <c r="E70" s="7"/>
      <c r="G70" s="7"/>
      <c r="H70" s="7"/>
      <c r="I70" s="7"/>
      <c r="J70" s="7"/>
      <c r="S70" s="7"/>
    </row>
    <row r="71" spans="2:19" ht="14.25" customHeight="1" x14ac:dyDescent="0.2">
      <c r="B71" s="7" t="s">
        <v>287</v>
      </c>
      <c r="C71" s="7">
        <v>19</v>
      </c>
      <c r="D71" s="7">
        <v>21</v>
      </c>
      <c r="E71" s="7"/>
      <c r="G71" s="7"/>
      <c r="H71" s="7"/>
      <c r="I71" s="7"/>
      <c r="J71" s="7"/>
      <c r="S71" s="7"/>
    </row>
    <row r="72" spans="2:19" ht="14.25" customHeight="1" x14ac:dyDescent="0.2">
      <c r="B72" s="7" t="s">
        <v>184</v>
      </c>
      <c r="C72" s="7">
        <v>103</v>
      </c>
      <c r="D72" s="7">
        <v>21</v>
      </c>
      <c r="E72" s="7"/>
      <c r="G72" s="7"/>
      <c r="H72" s="7"/>
      <c r="I72" s="7"/>
      <c r="J72" s="7"/>
      <c r="S72" s="7"/>
    </row>
    <row r="73" spans="2:19" ht="14.25" customHeight="1" x14ac:dyDescent="0.2">
      <c r="B73" s="7" t="s">
        <v>169</v>
      </c>
      <c r="C73" s="7">
        <v>14</v>
      </c>
      <c r="D73" s="7">
        <v>33</v>
      </c>
      <c r="E73" s="7"/>
      <c r="G73" s="7"/>
      <c r="H73" s="7"/>
      <c r="I73" s="7"/>
      <c r="J73" s="7"/>
      <c r="S73" s="7"/>
    </row>
    <row r="74" spans="2:19" ht="14.25" customHeight="1" x14ac:dyDescent="0.2">
      <c r="B74" s="7" t="s">
        <v>255</v>
      </c>
      <c r="C74" s="7">
        <v>33</v>
      </c>
      <c r="D74" s="7">
        <v>18</v>
      </c>
      <c r="E74" s="7"/>
      <c r="G74" s="7"/>
      <c r="H74" s="7"/>
      <c r="I74" s="7"/>
      <c r="J74" s="7"/>
      <c r="S74" s="7"/>
    </row>
    <row r="75" spans="2:19" ht="14.25" customHeight="1" x14ac:dyDescent="0.2">
      <c r="B75" s="7" t="s">
        <v>163</v>
      </c>
      <c r="C75" s="7">
        <v>29</v>
      </c>
      <c r="D75" s="7">
        <v>81</v>
      </c>
      <c r="E75" s="7"/>
      <c r="G75" s="7"/>
      <c r="H75" s="7"/>
      <c r="I75" s="7"/>
      <c r="J75" s="7"/>
      <c r="S75" s="7"/>
    </row>
    <row r="76" spans="2:19" ht="14.25" customHeight="1" x14ac:dyDescent="0.2">
      <c r="B76" s="7" t="s">
        <v>170</v>
      </c>
      <c r="C76" s="7">
        <v>22</v>
      </c>
      <c r="D76" s="7">
        <v>29</v>
      </c>
      <c r="E76" s="7"/>
      <c r="G76" s="7"/>
      <c r="H76" s="7"/>
      <c r="I76" s="7"/>
      <c r="J76" s="7"/>
      <c r="S76" s="7"/>
    </row>
    <row r="77" spans="2:19" ht="14.25" customHeight="1" x14ac:dyDescent="0.2">
      <c r="B77" s="7" t="s">
        <v>220</v>
      </c>
      <c r="C77" s="7">
        <v>11</v>
      </c>
      <c r="D77" s="7">
        <v>35</v>
      </c>
      <c r="E77" s="7"/>
      <c r="G77" s="7"/>
      <c r="H77" s="7"/>
      <c r="I77" s="7"/>
      <c r="J77" s="7"/>
      <c r="S77" s="7"/>
    </row>
    <row r="78" spans="2:19" ht="14.25" customHeight="1" x14ac:dyDescent="0.2">
      <c r="B78" s="7" t="s">
        <v>200</v>
      </c>
      <c r="C78" s="7">
        <v>15</v>
      </c>
      <c r="D78" s="7">
        <v>24</v>
      </c>
      <c r="E78" s="7"/>
      <c r="G78" s="7"/>
      <c r="H78" s="7"/>
      <c r="I78" s="7"/>
      <c r="J78" s="7"/>
      <c r="S78" s="7"/>
    </row>
    <row r="79" spans="2:19" ht="14.25" customHeight="1" x14ac:dyDescent="0.2">
      <c r="B79" s="7" t="s">
        <v>209</v>
      </c>
      <c r="C79" s="7">
        <v>12</v>
      </c>
      <c r="D79" s="7">
        <v>18</v>
      </c>
      <c r="E79" s="7"/>
      <c r="G79" s="7"/>
      <c r="H79" s="7"/>
      <c r="I79" s="7"/>
      <c r="J79" s="7"/>
      <c r="S79" s="7"/>
    </row>
    <row r="80" spans="2:19" ht="14.25" customHeight="1" x14ac:dyDescent="0.2">
      <c r="B80" s="7" t="s">
        <v>272</v>
      </c>
      <c r="C80" s="7">
        <v>21</v>
      </c>
      <c r="D80" s="7">
        <v>34</v>
      </c>
      <c r="E80" s="7"/>
      <c r="G80" s="7"/>
      <c r="H80" s="7"/>
      <c r="I80" s="7"/>
      <c r="J80" s="7"/>
      <c r="S80" s="7"/>
    </row>
    <row r="81" spans="2:19" ht="14.25" customHeight="1" x14ac:dyDescent="0.2">
      <c r="B81" s="7" t="s">
        <v>222</v>
      </c>
      <c r="C81" s="7">
        <v>20</v>
      </c>
      <c r="D81" s="7">
        <v>36</v>
      </c>
      <c r="E81" s="7"/>
      <c r="G81" s="7"/>
      <c r="H81" s="7"/>
      <c r="I81" s="7"/>
      <c r="J81" s="7"/>
      <c r="S81" s="7"/>
    </row>
    <row r="82" spans="2:19" ht="14.25" customHeight="1" x14ac:dyDescent="0.2">
      <c r="B82" s="7"/>
      <c r="C82" s="7">
        <f t="shared" ref="C82:D82" si="4">SUM(C71:C81)</f>
        <v>299</v>
      </c>
      <c r="D82" s="7">
        <f t="shared" si="4"/>
        <v>350</v>
      </c>
      <c r="E82" s="7"/>
      <c r="G82" s="7"/>
      <c r="H82" s="7"/>
      <c r="I82" s="7"/>
      <c r="J82" s="7"/>
      <c r="S82" s="7"/>
    </row>
    <row r="83" spans="2:19" ht="14.25" customHeight="1" x14ac:dyDescent="0.2">
      <c r="B83" s="7"/>
      <c r="C83" s="7"/>
      <c r="E83" s="7"/>
      <c r="G83" s="7"/>
      <c r="H83" s="7"/>
      <c r="I83" s="7"/>
      <c r="J83" s="7"/>
      <c r="S83" s="7"/>
    </row>
    <row r="84" spans="2:19" ht="14.25" customHeight="1" x14ac:dyDescent="0.2">
      <c r="B84" s="7"/>
      <c r="C84" s="7"/>
      <c r="E84" s="7"/>
      <c r="G84" s="7"/>
      <c r="H84" s="7"/>
      <c r="I84" s="7"/>
      <c r="J84" s="7"/>
      <c r="S84" s="7"/>
    </row>
    <row r="85" spans="2:19" ht="14.25" customHeight="1" x14ac:dyDescent="0.2">
      <c r="B85" s="7"/>
      <c r="C85" s="7"/>
      <c r="E85" s="7"/>
      <c r="G85" s="7"/>
      <c r="H85" s="7"/>
      <c r="I85" s="7"/>
      <c r="J85" s="7"/>
      <c r="S85" s="7"/>
    </row>
    <row r="86" spans="2:19" ht="14.25" customHeight="1" x14ac:dyDescent="0.2">
      <c r="B86" s="7"/>
      <c r="C86" s="7"/>
      <c r="E86" s="7"/>
      <c r="G86" s="7"/>
      <c r="H86" s="7"/>
      <c r="I86" s="7"/>
      <c r="J86" s="7"/>
      <c r="S86" s="7"/>
    </row>
    <row r="87" spans="2:19" ht="14.25" customHeight="1" x14ac:dyDescent="0.2">
      <c r="B87" s="7"/>
      <c r="C87" s="7"/>
      <c r="E87" s="7"/>
      <c r="G87" s="7"/>
      <c r="H87" s="7"/>
      <c r="I87" s="7"/>
      <c r="J87" s="7"/>
      <c r="S87" s="7"/>
    </row>
    <row r="88" spans="2:19" ht="14.25" customHeight="1" x14ac:dyDescent="0.2">
      <c r="B88" s="7"/>
      <c r="C88" s="7"/>
      <c r="E88" s="7"/>
      <c r="G88" s="7"/>
      <c r="H88" s="7"/>
      <c r="I88" s="7"/>
      <c r="J88" s="7"/>
      <c r="S88" s="7"/>
    </row>
    <row r="89" spans="2:19" ht="14.25" customHeight="1" x14ac:dyDescent="0.2">
      <c r="B89" s="7"/>
      <c r="C89" s="7"/>
      <c r="E89" s="7"/>
      <c r="G89" s="7"/>
      <c r="H89" s="7"/>
      <c r="I89" s="7"/>
      <c r="J89" s="7"/>
      <c r="S89" s="7"/>
    </row>
    <row r="90" spans="2:19" ht="14.25" customHeight="1" x14ac:dyDescent="0.2">
      <c r="B90" s="7"/>
      <c r="C90" s="7"/>
      <c r="E90" s="7"/>
      <c r="G90" s="7"/>
      <c r="H90" s="7"/>
      <c r="I90" s="7"/>
      <c r="J90" s="7"/>
      <c r="S90" s="7"/>
    </row>
    <row r="91" spans="2:19" ht="14.25" customHeight="1" x14ac:dyDescent="0.2">
      <c r="B91" s="7"/>
      <c r="C91" s="7"/>
      <c r="E91" s="7"/>
      <c r="G91" s="7"/>
      <c r="H91" s="7"/>
      <c r="I91" s="7"/>
      <c r="J91" s="7"/>
      <c r="S91" s="7"/>
    </row>
    <row r="92" spans="2:19" ht="14.25" customHeight="1" x14ac:dyDescent="0.2">
      <c r="B92" s="7"/>
      <c r="C92" s="7"/>
      <c r="E92" s="7"/>
      <c r="G92" s="7"/>
      <c r="H92" s="7"/>
      <c r="I92" s="7"/>
      <c r="J92" s="7"/>
      <c r="S92" s="7"/>
    </row>
    <row r="93" spans="2:19" ht="14.25" customHeight="1" x14ac:dyDescent="0.2">
      <c r="B93" s="7"/>
      <c r="C93" s="7"/>
      <c r="E93" s="7"/>
      <c r="G93" s="7"/>
      <c r="H93" s="7"/>
      <c r="I93" s="7"/>
      <c r="J93" s="7"/>
      <c r="S93" s="7"/>
    </row>
    <row r="94" spans="2:19" ht="14.25" customHeight="1" x14ac:dyDescent="0.2">
      <c r="B94" s="7"/>
      <c r="C94" s="7"/>
      <c r="E94" s="7"/>
      <c r="G94" s="7"/>
      <c r="H94" s="7"/>
      <c r="I94" s="7"/>
      <c r="J94" s="7"/>
      <c r="S94" s="7"/>
    </row>
    <row r="95" spans="2:19" ht="14.25" customHeight="1" x14ac:dyDescent="0.2">
      <c r="B95" s="7"/>
      <c r="C95" s="7"/>
      <c r="E95" s="7"/>
      <c r="G95" s="7"/>
      <c r="H95" s="7"/>
      <c r="I95" s="7"/>
      <c r="J95" s="7"/>
      <c r="S95" s="7"/>
    </row>
    <row r="96" spans="2:19" ht="14.25" customHeight="1" x14ac:dyDescent="0.2">
      <c r="B96" s="7"/>
      <c r="C96" s="7"/>
      <c r="E96" s="7"/>
      <c r="G96" s="7"/>
      <c r="H96" s="7"/>
      <c r="I96" s="7"/>
      <c r="J96" s="7"/>
      <c r="S96" s="7"/>
    </row>
    <row r="97" spans="2:19" ht="14.25" customHeight="1" x14ac:dyDescent="0.2">
      <c r="B97" s="7"/>
      <c r="C97" s="7"/>
      <c r="E97" s="7"/>
      <c r="G97" s="7"/>
      <c r="H97" s="7"/>
      <c r="I97" s="7"/>
      <c r="J97" s="7"/>
      <c r="S97" s="7"/>
    </row>
    <row r="98" spans="2:19" ht="14.25" customHeight="1" x14ac:dyDescent="0.2">
      <c r="B98" s="7"/>
      <c r="C98" s="7"/>
      <c r="E98" s="7"/>
      <c r="G98" s="7"/>
      <c r="H98" s="7"/>
      <c r="I98" s="7"/>
      <c r="J98" s="7"/>
      <c r="S98" s="7"/>
    </row>
    <row r="99" spans="2:19" ht="14.25" customHeight="1" x14ac:dyDescent="0.2">
      <c r="B99" s="7"/>
      <c r="C99" s="7"/>
      <c r="E99" s="7"/>
      <c r="G99" s="7"/>
      <c r="H99" s="7"/>
      <c r="I99" s="7"/>
      <c r="J99" s="7"/>
      <c r="S99" s="7"/>
    </row>
    <row r="100" spans="2:19" ht="14.25" customHeight="1" x14ac:dyDescent="0.2">
      <c r="B100" s="7"/>
      <c r="C100" s="7"/>
      <c r="E100" s="7"/>
      <c r="G100" s="7"/>
      <c r="H100" s="7"/>
      <c r="I100" s="7"/>
      <c r="J100" s="7"/>
      <c r="S100" s="7"/>
    </row>
    <row r="101" spans="2:19" ht="14.25" customHeight="1" x14ac:dyDescent="0.2">
      <c r="B101" s="7"/>
      <c r="C101" s="7"/>
      <c r="E101" s="7"/>
      <c r="G101" s="7"/>
      <c r="H101" s="7"/>
      <c r="I101" s="7"/>
      <c r="J101" s="7"/>
      <c r="S101" s="7"/>
    </row>
    <row r="102" spans="2:19" ht="14.25" customHeight="1" x14ac:dyDescent="0.2">
      <c r="B102" s="7"/>
      <c r="C102" s="7"/>
      <c r="E102" s="7"/>
      <c r="G102" s="7"/>
      <c r="H102" s="7"/>
      <c r="I102" s="7"/>
      <c r="J102" s="7"/>
      <c r="S102" s="7"/>
    </row>
    <row r="103" spans="2:19" ht="14.25" customHeight="1" x14ac:dyDescent="0.2">
      <c r="B103" s="7"/>
      <c r="C103" s="7"/>
      <c r="E103" s="7"/>
      <c r="G103" s="7"/>
      <c r="H103" s="7"/>
      <c r="I103" s="7"/>
      <c r="J103" s="7"/>
      <c r="S103" s="7"/>
    </row>
    <row r="104" spans="2:19" ht="14.25" customHeight="1" x14ac:dyDescent="0.2">
      <c r="B104" s="7"/>
      <c r="C104" s="7"/>
      <c r="E104" s="7"/>
      <c r="G104" s="7"/>
      <c r="H104" s="7"/>
      <c r="I104" s="7"/>
      <c r="J104" s="7"/>
      <c r="S104" s="7"/>
    </row>
    <row r="105" spans="2:19" ht="14.25" customHeight="1" x14ac:dyDescent="0.2">
      <c r="B105" s="7"/>
      <c r="C105" s="7"/>
      <c r="E105" s="7"/>
      <c r="G105" s="7"/>
      <c r="H105" s="7"/>
      <c r="I105" s="7"/>
      <c r="J105" s="7"/>
      <c r="S105" s="7"/>
    </row>
    <row r="106" spans="2:19" ht="14.25" customHeight="1" x14ac:dyDescent="0.2">
      <c r="B106" s="7"/>
      <c r="C106" s="7"/>
      <c r="E106" s="7"/>
      <c r="G106" s="7"/>
      <c r="H106" s="7"/>
      <c r="I106" s="7"/>
      <c r="J106" s="7"/>
      <c r="S106" s="7"/>
    </row>
    <row r="107" spans="2:19" ht="14.25" customHeight="1" x14ac:dyDescent="0.2">
      <c r="B107" s="7"/>
      <c r="C107" s="7"/>
      <c r="E107" s="7"/>
      <c r="G107" s="7"/>
      <c r="H107" s="7"/>
      <c r="I107" s="7"/>
      <c r="J107" s="7"/>
      <c r="S107" s="7"/>
    </row>
    <row r="108" spans="2:19" ht="14.25" customHeight="1" x14ac:dyDescent="0.2">
      <c r="B108" s="7"/>
      <c r="C108" s="7"/>
      <c r="E108" s="7"/>
      <c r="G108" s="7"/>
      <c r="H108" s="7"/>
      <c r="I108" s="7"/>
      <c r="J108" s="7"/>
      <c r="S108" s="7"/>
    </row>
    <row r="109" spans="2:19" ht="14.25" customHeight="1" x14ac:dyDescent="0.2">
      <c r="B109" s="7"/>
      <c r="C109" s="7"/>
      <c r="E109" s="7"/>
      <c r="G109" s="7"/>
      <c r="H109" s="7"/>
      <c r="I109" s="7"/>
      <c r="J109" s="7"/>
      <c r="S109" s="7"/>
    </row>
    <row r="110" spans="2:19" ht="14.25" customHeight="1" x14ac:dyDescent="0.2">
      <c r="B110" s="7"/>
      <c r="C110" s="7"/>
      <c r="E110" s="7"/>
      <c r="G110" s="7"/>
      <c r="H110" s="7"/>
      <c r="I110" s="7"/>
      <c r="J110" s="7"/>
      <c r="S110" s="7"/>
    </row>
    <row r="111" spans="2:19" ht="14.25" customHeight="1" x14ac:dyDescent="0.2">
      <c r="B111" s="7"/>
      <c r="C111" s="7"/>
      <c r="E111" s="7"/>
      <c r="G111" s="7"/>
      <c r="H111" s="7"/>
      <c r="I111" s="7"/>
      <c r="J111" s="7"/>
      <c r="S111" s="7"/>
    </row>
    <row r="112" spans="2:19" ht="14.25" customHeight="1" x14ac:dyDescent="0.2">
      <c r="B112" s="7"/>
      <c r="C112" s="7"/>
      <c r="E112" s="7"/>
      <c r="G112" s="7"/>
      <c r="H112" s="7"/>
      <c r="I112" s="7"/>
      <c r="J112" s="7"/>
      <c r="S112" s="7"/>
    </row>
    <row r="113" spans="2:19" ht="14.25" customHeight="1" x14ac:dyDescent="0.2">
      <c r="B113" s="7"/>
      <c r="C113" s="7"/>
      <c r="E113" s="7"/>
      <c r="G113" s="7"/>
      <c r="H113" s="7"/>
      <c r="I113" s="7"/>
      <c r="J113" s="7"/>
      <c r="S113" s="7"/>
    </row>
    <row r="114" spans="2:19" ht="14.25" customHeight="1" x14ac:dyDescent="0.2">
      <c r="B114" s="7"/>
      <c r="C114" s="7"/>
      <c r="E114" s="7"/>
      <c r="G114" s="7"/>
      <c r="H114" s="7"/>
      <c r="I114" s="7"/>
      <c r="J114" s="7"/>
      <c r="S114" s="7"/>
    </row>
    <row r="115" spans="2:19" ht="14.25" customHeight="1" x14ac:dyDescent="0.2">
      <c r="B115" s="7"/>
      <c r="C115" s="7"/>
      <c r="E115" s="7"/>
      <c r="G115" s="7"/>
      <c r="H115" s="7"/>
      <c r="I115" s="7"/>
      <c r="J115" s="7"/>
      <c r="S115" s="7"/>
    </row>
    <row r="116" spans="2:19" ht="14.25" customHeight="1" x14ac:dyDescent="0.2">
      <c r="B116" s="7"/>
      <c r="C116" s="7"/>
      <c r="E116" s="7"/>
      <c r="G116" s="7"/>
      <c r="H116" s="7"/>
      <c r="I116" s="7"/>
      <c r="J116" s="7"/>
      <c r="S116" s="7"/>
    </row>
    <row r="117" spans="2:19" ht="14.25" customHeight="1" x14ac:dyDescent="0.2">
      <c r="B117" s="7"/>
      <c r="C117" s="7"/>
      <c r="E117" s="7"/>
      <c r="G117" s="7"/>
      <c r="H117" s="7"/>
      <c r="I117" s="7"/>
      <c r="J117" s="7"/>
      <c r="S117" s="7"/>
    </row>
    <row r="118" spans="2:19" ht="14.25" customHeight="1" x14ac:dyDescent="0.2">
      <c r="B118" s="7"/>
      <c r="C118" s="7"/>
      <c r="E118" s="7"/>
      <c r="G118" s="7"/>
      <c r="H118" s="7"/>
      <c r="I118" s="7"/>
      <c r="J118" s="7"/>
      <c r="S118" s="7"/>
    </row>
    <row r="119" spans="2:19" ht="14.25" customHeight="1" x14ac:dyDescent="0.2">
      <c r="B119" s="7"/>
      <c r="C119" s="7"/>
      <c r="E119" s="7"/>
      <c r="G119" s="7"/>
      <c r="H119" s="7"/>
      <c r="I119" s="7"/>
      <c r="J119" s="7"/>
      <c r="S119" s="7"/>
    </row>
    <row r="120" spans="2:19" ht="14.25" customHeight="1" x14ac:dyDescent="0.2">
      <c r="B120" s="7"/>
      <c r="C120" s="7"/>
      <c r="E120" s="7"/>
      <c r="G120" s="7"/>
      <c r="H120" s="7"/>
      <c r="I120" s="7"/>
      <c r="J120" s="7"/>
      <c r="S120" s="7"/>
    </row>
    <row r="121" spans="2:19" ht="14.25" customHeight="1" x14ac:dyDescent="0.2">
      <c r="B121" s="7"/>
      <c r="C121" s="7"/>
      <c r="E121" s="7"/>
      <c r="G121" s="7"/>
      <c r="H121" s="7"/>
      <c r="I121" s="7"/>
      <c r="J121" s="7"/>
      <c r="S121" s="7"/>
    </row>
    <row r="122" spans="2:19" ht="14.25" customHeight="1" x14ac:dyDescent="0.2">
      <c r="B122" s="7"/>
      <c r="C122" s="7"/>
      <c r="E122" s="7"/>
      <c r="G122" s="7"/>
      <c r="H122" s="7"/>
      <c r="I122" s="7"/>
      <c r="J122" s="7"/>
      <c r="S122" s="7"/>
    </row>
    <row r="123" spans="2:19" ht="14.25" customHeight="1" x14ac:dyDescent="0.2">
      <c r="B123" s="7"/>
      <c r="C123" s="7"/>
      <c r="E123" s="7"/>
      <c r="G123" s="7"/>
      <c r="H123" s="7"/>
      <c r="I123" s="7"/>
      <c r="J123" s="7"/>
      <c r="S123" s="7"/>
    </row>
    <row r="124" spans="2:19" ht="14.25" customHeight="1" x14ac:dyDescent="0.2">
      <c r="B124" s="7"/>
      <c r="C124" s="7"/>
      <c r="E124" s="7"/>
      <c r="G124" s="7"/>
      <c r="H124" s="7"/>
      <c r="I124" s="7"/>
      <c r="J124" s="7"/>
      <c r="S124" s="7"/>
    </row>
    <row r="125" spans="2:19" ht="14.25" customHeight="1" x14ac:dyDescent="0.2">
      <c r="B125" s="7"/>
      <c r="C125" s="7"/>
      <c r="E125" s="7"/>
      <c r="G125" s="7"/>
      <c r="H125" s="7"/>
      <c r="I125" s="7"/>
      <c r="J125" s="7"/>
      <c r="S125" s="7"/>
    </row>
    <row r="126" spans="2:19" ht="14.25" customHeight="1" x14ac:dyDescent="0.2">
      <c r="B126" s="7"/>
      <c r="C126" s="7"/>
      <c r="E126" s="7"/>
      <c r="G126" s="7"/>
      <c r="H126" s="7"/>
      <c r="I126" s="7"/>
      <c r="J126" s="7"/>
      <c r="S126" s="7"/>
    </row>
    <row r="127" spans="2:19" ht="14.25" customHeight="1" x14ac:dyDescent="0.2">
      <c r="B127" s="7"/>
      <c r="C127" s="7"/>
      <c r="E127" s="7"/>
      <c r="G127" s="7"/>
      <c r="H127" s="7"/>
      <c r="I127" s="7"/>
      <c r="J127" s="7"/>
      <c r="S127" s="7"/>
    </row>
    <row r="128" spans="2:19" ht="14.25" customHeight="1" x14ac:dyDescent="0.2">
      <c r="B128" s="7"/>
      <c r="C128" s="7"/>
      <c r="E128" s="7"/>
      <c r="G128" s="7"/>
      <c r="H128" s="7"/>
      <c r="I128" s="7"/>
      <c r="J128" s="7"/>
      <c r="S128" s="7"/>
    </row>
    <row r="129" spans="2:19" ht="14.25" customHeight="1" x14ac:dyDescent="0.2">
      <c r="B129" s="7"/>
      <c r="C129" s="7"/>
      <c r="E129" s="7"/>
      <c r="G129" s="7"/>
      <c r="H129" s="7"/>
      <c r="I129" s="7"/>
      <c r="J129" s="7"/>
      <c r="S129" s="7"/>
    </row>
    <row r="130" spans="2:19" ht="14.25" customHeight="1" x14ac:dyDescent="0.2">
      <c r="B130" s="7"/>
      <c r="C130" s="7"/>
      <c r="E130" s="7"/>
      <c r="G130" s="7"/>
      <c r="H130" s="7"/>
      <c r="I130" s="7"/>
      <c r="J130" s="7"/>
      <c r="S130" s="7"/>
    </row>
    <row r="131" spans="2:19" ht="14.25" customHeight="1" x14ac:dyDescent="0.2">
      <c r="B131" s="7"/>
      <c r="C131" s="7"/>
      <c r="E131" s="7"/>
      <c r="G131" s="7"/>
      <c r="H131" s="7"/>
      <c r="I131" s="7"/>
      <c r="J131" s="7"/>
      <c r="S131" s="7"/>
    </row>
    <row r="132" spans="2:19" ht="14.25" customHeight="1" x14ac:dyDescent="0.2">
      <c r="B132" s="7"/>
      <c r="C132" s="7"/>
      <c r="E132" s="7"/>
      <c r="G132" s="7"/>
      <c r="H132" s="7"/>
      <c r="I132" s="7"/>
      <c r="J132" s="7"/>
      <c r="S132" s="7"/>
    </row>
    <row r="133" spans="2:19" ht="14.25" customHeight="1" x14ac:dyDescent="0.2">
      <c r="B133" s="7"/>
      <c r="C133" s="7"/>
      <c r="E133" s="7"/>
      <c r="G133" s="7"/>
      <c r="H133" s="7"/>
      <c r="I133" s="7"/>
      <c r="J133" s="7"/>
      <c r="S133" s="7"/>
    </row>
    <row r="134" spans="2:19" ht="14.25" customHeight="1" x14ac:dyDescent="0.2">
      <c r="B134" s="7"/>
      <c r="C134" s="7"/>
      <c r="E134" s="7"/>
      <c r="G134" s="7"/>
      <c r="H134" s="7"/>
      <c r="I134" s="7"/>
      <c r="J134" s="7"/>
      <c r="S134" s="7"/>
    </row>
    <row r="135" spans="2:19" ht="14.25" customHeight="1" x14ac:dyDescent="0.2">
      <c r="B135" s="7"/>
      <c r="C135" s="7"/>
      <c r="E135" s="7"/>
      <c r="G135" s="7"/>
      <c r="H135" s="7"/>
      <c r="I135" s="7"/>
      <c r="J135" s="7"/>
      <c r="S135" s="7"/>
    </row>
    <row r="136" spans="2:19" ht="14.25" customHeight="1" x14ac:dyDescent="0.2">
      <c r="B136" s="7"/>
      <c r="C136" s="7"/>
      <c r="E136" s="7"/>
      <c r="G136" s="7"/>
      <c r="H136" s="7"/>
      <c r="I136" s="7"/>
      <c r="J136" s="7"/>
      <c r="S136" s="7"/>
    </row>
    <row r="137" spans="2:19" ht="14.25" customHeight="1" x14ac:dyDescent="0.2">
      <c r="B137" s="7"/>
      <c r="C137" s="7"/>
      <c r="E137" s="7"/>
      <c r="G137" s="7"/>
      <c r="H137" s="7"/>
      <c r="I137" s="7"/>
      <c r="J137" s="7"/>
      <c r="S137" s="7"/>
    </row>
    <row r="138" spans="2:19" ht="14.25" customHeight="1" x14ac:dyDescent="0.2">
      <c r="B138" s="7"/>
      <c r="C138" s="7"/>
      <c r="E138" s="7"/>
      <c r="G138" s="7"/>
      <c r="H138" s="7"/>
      <c r="I138" s="7"/>
      <c r="J138" s="7"/>
      <c r="S138" s="7"/>
    </row>
    <row r="139" spans="2:19" ht="14.25" customHeight="1" x14ac:dyDescent="0.2">
      <c r="B139" s="7"/>
      <c r="C139" s="7"/>
      <c r="E139" s="7"/>
      <c r="G139" s="7"/>
      <c r="H139" s="7"/>
      <c r="I139" s="7"/>
      <c r="J139" s="7"/>
      <c r="S139" s="7"/>
    </row>
    <row r="140" spans="2:19" ht="14.25" customHeight="1" x14ac:dyDescent="0.2">
      <c r="B140" s="7"/>
      <c r="C140" s="7"/>
      <c r="E140" s="7"/>
      <c r="G140" s="7"/>
      <c r="H140" s="7"/>
      <c r="I140" s="7"/>
      <c r="J140" s="7"/>
      <c r="S140" s="7"/>
    </row>
    <row r="141" spans="2:19" ht="14.25" customHeight="1" x14ac:dyDescent="0.2">
      <c r="B141" s="7"/>
      <c r="C141" s="7"/>
      <c r="E141" s="7"/>
      <c r="G141" s="7"/>
      <c r="H141" s="7"/>
      <c r="I141" s="7"/>
      <c r="J141" s="7"/>
      <c r="S141" s="7"/>
    </row>
    <row r="142" spans="2:19" ht="14.25" customHeight="1" x14ac:dyDescent="0.2">
      <c r="B142" s="7"/>
      <c r="C142" s="7"/>
      <c r="E142" s="7"/>
      <c r="G142" s="7"/>
      <c r="H142" s="7"/>
      <c r="I142" s="7"/>
      <c r="J142" s="7"/>
      <c r="S142" s="7"/>
    </row>
    <row r="143" spans="2:19" ht="14.25" customHeight="1" x14ac:dyDescent="0.2">
      <c r="B143" s="7"/>
      <c r="C143" s="7"/>
      <c r="E143" s="7"/>
      <c r="G143" s="7"/>
      <c r="H143" s="7"/>
      <c r="I143" s="7"/>
      <c r="J143" s="7"/>
      <c r="S143" s="7"/>
    </row>
    <row r="144" spans="2:19" ht="14.25" customHeight="1" x14ac:dyDescent="0.2">
      <c r="B144" s="7"/>
      <c r="C144" s="7"/>
      <c r="E144" s="7"/>
      <c r="G144" s="7"/>
      <c r="H144" s="7"/>
      <c r="I144" s="7"/>
      <c r="J144" s="7"/>
      <c r="S144" s="7"/>
    </row>
    <row r="145" spans="2:19" ht="14.25" customHeight="1" x14ac:dyDescent="0.2">
      <c r="B145" s="7"/>
      <c r="C145" s="7"/>
      <c r="E145" s="7"/>
      <c r="G145" s="7"/>
      <c r="H145" s="7"/>
      <c r="I145" s="7"/>
      <c r="J145" s="7"/>
      <c r="S145" s="7"/>
    </row>
    <row r="146" spans="2:19" ht="14.25" customHeight="1" x14ac:dyDescent="0.2">
      <c r="B146" s="7"/>
      <c r="C146" s="7"/>
      <c r="E146" s="7"/>
      <c r="G146" s="7"/>
      <c r="H146" s="7"/>
      <c r="I146" s="7"/>
      <c r="J146" s="7"/>
      <c r="S146" s="7"/>
    </row>
    <row r="147" spans="2:19" ht="14.25" customHeight="1" x14ac:dyDescent="0.2">
      <c r="B147" s="7"/>
      <c r="C147" s="7"/>
      <c r="E147" s="7"/>
      <c r="G147" s="7"/>
      <c r="H147" s="7"/>
      <c r="I147" s="7"/>
      <c r="J147" s="7"/>
      <c r="S147" s="7"/>
    </row>
    <row r="148" spans="2:19" ht="14.25" customHeight="1" x14ac:dyDescent="0.2">
      <c r="B148" s="7"/>
      <c r="C148" s="7"/>
      <c r="E148" s="7"/>
      <c r="G148" s="7"/>
      <c r="H148" s="7"/>
      <c r="I148" s="7"/>
      <c r="J148" s="7"/>
      <c r="S148" s="7"/>
    </row>
    <row r="149" spans="2:19" ht="14.25" customHeight="1" x14ac:dyDescent="0.2">
      <c r="B149" s="7"/>
      <c r="C149" s="7"/>
      <c r="E149" s="7"/>
      <c r="G149" s="7"/>
      <c r="H149" s="7"/>
      <c r="I149" s="7"/>
      <c r="J149" s="7"/>
      <c r="S149" s="7"/>
    </row>
    <row r="150" spans="2:19" ht="14.25" customHeight="1" x14ac:dyDescent="0.2">
      <c r="B150" s="7"/>
      <c r="C150" s="7"/>
      <c r="E150" s="7"/>
      <c r="G150" s="7"/>
      <c r="H150" s="7"/>
      <c r="I150" s="7"/>
      <c r="J150" s="7"/>
      <c r="S150" s="7"/>
    </row>
    <row r="151" spans="2:19" ht="14.25" customHeight="1" x14ac:dyDescent="0.2">
      <c r="B151" s="7"/>
      <c r="C151" s="7"/>
      <c r="E151" s="7"/>
      <c r="G151" s="7"/>
      <c r="H151" s="7"/>
      <c r="I151" s="7"/>
      <c r="J151" s="7"/>
      <c r="S151" s="7"/>
    </row>
    <row r="152" spans="2:19" ht="14.25" customHeight="1" x14ac:dyDescent="0.2">
      <c r="B152" s="7"/>
      <c r="C152" s="7"/>
      <c r="E152" s="7"/>
      <c r="G152" s="7"/>
      <c r="H152" s="7"/>
      <c r="I152" s="7"/>
      <c r="J152" s="7"/>
      <c r="S152" s="7"/>
    </row>
    <row r="153" spans="2:19" ht="14.25" customHeight="1" x14ac:dyDescent="0.2">
      <c r="B153" s="7"/>
      <c r="C153" s="7"/>
      <c r="E153" s="7"/>
      <c r="G153" s="7"/>
      <c r="H153" s="7"/>
      <c r="I153" s="7"/>
      <c r="J153" s="7"/>
      <c r="S153" s="7"/>
    </row>
    <row r="154" spans="2:19" ht="14.25" customHeight="1" x14ac:dyDescent="0.2">
      <c r="B154" s="7"/>
      <c r="C154" s="7"/>
      <c r="E154" s="7"/>
      <c r="G154" s="7"/>
      <c r="H154" s="7"/>
      <c r="I154" s="7"/>
      <c r="J154" s="7"/>
      <c r="S154" s="7"/>
    </row>
    <row r="155" spans="2:19" ht="14.25" customHeight="1" x14ac:dyDescent="0.2">
      <c r="B155" s="7"/>
      <c r="C155" s="7"/>
      <c r="E155" s="7"/>
      <c r="G155" s="7"/>
      <c r="H155" s="7"/>
      <c r="I155" s="7"/>
      <c r="J155" s="7"/>
      <c r="S155" s="7"/>
    </row>
    <row r="156" spans="2:19" ht="14.25" customHeight="1" x14ac:dyDescent="0.2">
      <c r="B156" s="7"/>
      <c r="C156" s="7"/>
      <c r="E156" s="7"/>
      <c r="G156" s="7"/>
      <c r="H156" s="7"/>
      <c r="I156" s="7"/>
      <c r="J156" s="7"/>
      <c r="S156" s="7"/>
    </row>
    <row r="157" spans="2:19" ht="14.25" customHeight="1" x14ac:dyDescent="0.2">
      <c r="B157" s="7"/>
      <c r="C157" s="7"/>
      <c r="E157" s="7"/>
      <c r="G157" s="7"/>
      <c r="H157" s="7"/>
      <c r="I157" s="7"/>
      <c r="J157" s="7"/>
      <c r="S157" s="7"/>
    </row>
    <row r="158" spans="2:19" ht="14.25" customHeight="1" x14ac:dyDescent="0.2">
      <c r="B158" s="7"/>
      <c r="C158" s="7"/>
      <c r="E158" s="7"/>
      <c r="G158" s="7"/>
      <c r="H158" s="7"/>
      <c r="I158" s="7"/>
      <c r="J158" s="7"/>
      <c r="S158" s="7"/>
    </row>
    <row r="159" spans="2:19" ht="14.25" customHeight="1" x14ac:dyDescent="0.2">
      <c r="B159" s="7"/>
      <c r="C159" s="7"/>
      <c r="E159" s="7"/>
      <c r="G159" s="7"/>
      <c r="H159" s="7"/>
      <c r="I159" s="7"/>
      <c r="J159" s="7"/>
      <c r="S159" s="7"/>
    </row>
    <row r="160" spans="2:19" ht="14.25" customHeight="1" x14ac:dyDescent="0.2">
      <c r="B160" s="7"/>
      <c r="C160" s="7"/>
      <c r="E160" s="7"/>
      <c r="G160" s="7"/>
      <c r="H160" s="7"/>
      <c r="I160" s="7"/>
      <c r="J160" s="7"/>
      <c r="S160" s="7"/>
    </row>
    <row r="161" spans="2:19" ht="14.25" customHeight="1" x14ac:dyDescent="0.2">
      <c r="B161" s="7"/>
      <c r="C161" s="7"/>
      <c r="E161" s="7"/>
      <c r="G161" s="7"/>
      <c r="H161" s="7"/>
      <c r="I161" s="7"/>
      <c r="J161" s="7"/>
      <c r="S161" s="7"/>
    </row>
    <row r="162" spans="2:19" ht="14.25" customHeight="1" x14ac:dyDescent="0.2">
      <c r="B162" s="7"/>
      <c r="C162" s="7"/>
      <c r="E162" s="7"/>
      <c r="G162" s="7"/>
      <c r="H162" s="7"/>
      <c r="I162" s="7"/>
      <c r="J162" s="7"/>
      <c r="S162" s="7"/>
    </row>
    <row r="163" spans="2:19" ht="14.25" customHeight="1" x14ac:dyDescent="0.2">
      <c r="B163" s="7"/>
      <c r="C163" s="7"/>
      <c r="E163" s="7"/>
      <c r="G163" s="7"/>
      <c r="H163" s="7"/>
      <c r="I163" s="7"/>
      <c r="J163" s="7"/>
      <c r="S163" s="7"/>
    </row>
    <row r="164" spans="2:19" ht="14.25" customHeight="1" x14ac:dyDescent="0.2">
      <c r="B164" s="7"/>
      <c r="C164" s="7"/>
      <c r="E164" s="7"/>
      <c r="G164" s="7"/>
      <c r="H164" s="7"/>
      <c r="I164" s="7"/>
      <c r="J164" s="7"/>
      <c r="S164" s="7"/>
    </row>
    <row r="165" spans="2:19" ht="14.25" customHeight="1" x14ac:dyDescent="0.2">
      <c r="B165" s="7"/>
      <c r="C165" s="7"/>
      <c r="E165" s="7"/>
      <c r="G165" s="7"/>
      <c r="H165" s="7"/>
      <c r="I165" s="7"/>
      <c r="J165" s="7"/>
      <c r="S165" s="7"/>
    </row>
    <row r="166" spans="2:19" ht="14.25" customHeight="1" x14ac:dyDescent="0.2">
      <c r="B166" s="7"/>
      <c r="C166" s="7"/>
      <c r="E166" s="7"/>
      <c r="G166" s="7"/>
      <c r="H166" s="7"/>
      <c r="I166" s="7"/>
      <c r="J166" s="7"/>
      <c r="S166" s="7"/>
    </row>
    <row r="167" spans="2:19" ht="14.25" customHeight="1" x14ac:dyDescent="0.2">
      <c r="B167" s="7"/>
      <c r="C167" s="7"/>
      <c r="E167" s="7"/>
      <c r="G167" s="7"/>
      <c r="H167" s="7"/>
      <c r="I167" s="7"/>
      <c r="J167" s="7"/>
      <c r="S167" s="7"/>
    </row>
    <row r="168" spans="2:19" ht="14.25" customHeight="1" x14ac:dyDescent="0.2">
      <c r="B168" s="7"/>
      <c r="C168" s="7"/>
      <c r="E168" s="7"/>
      <c r="G168" s="7"/>
      <c r="H168" s="7"/>
      <c r="I168" s="7"/>
      <c r="J168" s="7"/>
      <c r="S168" s="7"/>
    </row>
    <row r="169" spans="2:19" ht="14.25" customHeight="1" x14ac:dyDescent="0.2">
      <c r="B169" s="7"/>
      <c r="C169" s="7"/>
      <c r="E169" s="7"/>
      <c r="G169" s="7"/>
      <c r="H169" s="7"/>
      <c r="I169" s="7"/>
      <c r="J169" s="7"/>
      <c r="S169" s="7"/>
    </row>
    <row r="170" spans="2:19" ht="14.25" customHeight="1" x14ac:dyDescent="0.2">
      <c r="B170" s="7"/>
      <c r="C170" s="7"/>
      <c r="E170" s="7"/>
      <c r="G170" s="7"/>
      <c r="H170" s="7"/>
      <c r="I170" s="7"/>
      <c r="J170" s="7"/>
      <c r="S170" s="7"/>
    </row>
    <row r="171" spans="2:19" ht="14.25" customHeight="1" x14ac:dyDescent="0.2">
      <c r="B171" s="7"/>
      <c r="C171" s="7"/>
      <c r="E171" s="7"/>
      <c r="G171" s="7"/>
      <c r="H171" s="7"/>
      <c r="I171" s="7"/>
      <c r="J171" s="7"/>
      <c r="S171" s="7"/>
    </row>
    <row r="172" spans="2:19" ht="14.25" customHeight="1" x14ac:dyDescent="0.2">
      <c r="B172" s="7"/>
      <c r="C172" s="7"/>
      <c r="E172" s="7"/>
      <c r="G172" s="7"/>
      <c r="H172" s="7"/>
      <c r="I172" s="7"/>
      <c r="J172" s="7"/>
      <c r="S172" s="7"/>
    </row>
    <row r="173" spans="2:19" ht="14.25" customHeight="1" x14ac:dyDescent="0.2">
      <c r="B173" s="7"/>
      <c r="C173" s="7"/>
      <c r="E173" s="7"/>
      <c r="G173" s="7"/>
      <c r="H173" s="7"/>
      <c r="I173" s="7"/>
      <c r="J173" s="7"/>
      <c r="S173" s="7"/>
    </row>
    <row r="174" spans="2:19" ht="14.25" customHeight="1" x14ac:dyDescent="0.2">
      <c r="B174" s="7"/>
      <c r="C174" s="7"/>
      <c r="E174" s="7"/>
      <c r="G174" s="7"/>
      <c r="H174" s="7"/>
      <c r="I174" s="7"/>
      <c r="J174" s="7"/>
      <c r="S174" s="7"/>
    </row>
    <row r="175" spans="2:19" ht="14.25" customHeight="1" x14ac:dyDescent="0.2">
      <c r="B175" s="7"/>
      <c r="C175" s="7"/>
      <c r="E175" s="7"/>
      <c r="G175" s="7"/>
      <c r="H175" s="7"/>
      <c r="I175" s="7"/>
      <c r="J175" s="7"/>
      <c r="S175" s="7"/>
    </row>
    <row r="176" spans="2:19" ht="14.25" customHeight="1" x14ac:dyDescent="0.2">
      <c r="B176" s="7"/>
      <c r="C176" s="7"/>
      <c r="E176" s="7"/>
      <c r="G176" s="7"/>
      <c r="H176" s="7"/>
      <c r="I176" s="7"/>
      <c r="J176" s="7"/>
      <c r="S176" s="7"/>
    </row>
    <row r="177" spans="2:19" ht="14.25" customHeight="1" x14ac:dyDescent="0.2">
      <c r="B177" s="7"/>
      <c r="C177" s="7"/>
      <c r="E177" s="7"/>
      <c r="G177" s="7"/>
      <c r="H177" s="7"/>
      <c r="I177" s="7"/>
      <c r="J177" s="7"/>
      <c r="S177" s="7"/>
    </row>
    <row r="178" spans="2:19" ht="14.25" customHeight="1" x14ac:dyDescent="0.2">
      <c r="B178" s="7"/>
      <c r="C178" s="7"/>
      <c r="E178" s="7"/>
      <c r="G178" s="7"/>
      <c r="H178" s="7"/>
      <c r="I178" s="7"/>
      <c r="J178" s="7"/>
      <c r="S178" s="7"/>
    </row>
    <row r="179" spans="2:19" ht="14.25" customHeight="1" x14ac:dyDescent="0.2">
      <c r="B179" s="7"/>
      <c r="C179" s="7"/>
      <c r="E179" s="7"/>
      <c r="G179" s="7"/>
      <c r="H179" s="7"/>
      <c r="I179" s="7"/>
      <c r="J179" s="7"/>
      <c r="S179" s="7"/>
    </row>
    <row r="180" spans="2:19" ht="14.25" customHeight="1" x14ac:dyDescent="0.2">
      <c r="B180" s="7"/>
      <c r="C180" s="7"/>
      <c r="E180" s="7"/>
      <c r="G180" s="7"/>
      <c r="H180" s="7"/>
      <c r="I180" s="7"/>
      <c r="J180" s="7"/>
      <c r="S180" s="7"/>
    </row>
    <row r="181" spans="2:19" ht="14.25" customHeight="1" x14ac:dyDescent="0.2">
      <c r="B181" s="7"/>
      <c r="C181" s="7"/>
      <c r="E181" s="7"/>
      <c r="G181" s="7"/>
      <c r="H181" s="7"/>
      <c r="I181" s="7"/>
      <c r="J181" s="7"/>
      <c r="S181" s="7"/>
    </row>
    <row r="182" spans="2:19" ht="14.25" customHeight="1" x14ac:dyDescent="0.2">
      <c r="B182" s="7"/>
      <c r="C182" s="7"/>
      <c r="E182" s="7"/>
      <c r="G182" s="7"/>
      <c r="H182" s="7"/>
      <c r="I182" s="7"/>
      <c r="J182" s="7"/>
      <c r="S182" s="7"/>
    </row>
    <row r="183" spans="2:19" ht="14.25" customHeight="1" x14ac:dyDescent="0.2">
      <c r="B183" s="7"/>
      <c r="C183" s="7"/>
      <c r="E183" s="7"/>
      <c r="G183" s="7"/>
      <c r="H183" s="7"/>
      <c r="I183" s="7"/>
      <c r="J183" s="7"/>
      <c r="S183" s="7"/>
    </row>
    <row r="184" spans="2:19" ht="14.25" customHeight="1" x14ac:dyDescent="0.2">
      <c r="B184" s="7"/>
      <c r="C184" s="7"/>
      <c r="E184" s="7"/>
      <c r="G184" s="7"/>
      <c r="H184" s="7"/>
      <c r="I184" s="7"/>
      <c r="J184" s="7"/>
      <c r="S184" s="7"/>
    </row>
    <row r="185" spans="2:19" ht="14.25" customHeight="1" x14ac:dyDescent="0.2">
      <c r="B185" s="7"/>
      <c r="C185" s="7"/>
      <c r="E185" s="7"/>
      <c r="G185" s="7"/>
      <c r="H185" s="7"/>
      <c r="I185" s="7"/>
      <c r="J185" s="7"/>
      <c r="S185" s="7"/>
    </row>
    <row r="186" spans="2:19" ht="14.25" customHeight="1" x14ac:dyDescent="0.2">
      <c r="B186" s="7"/>
      <c r="C186" s="7"/>
      <c r="E186" s="7"/>
      <c r="G186" s="7"/>
      <c r="H186" s="7"/>
      <c r="I186" s="7"/>
      <c r="J186" s="7"/>
      <c r="S186" s="7"/>
    </row>
    <row r="187" spans="2:19" ht="14.25" customHeight="1" x14ac:dyDescent="0.2">
      <c r="B187" s="7"/>
      <c r="C187" s="7"/>
      <c r="E187" s="7"/>
      <c r="G187" s="7"/>
      <c r="H187" s="7"/>
      <c r="I187" s="7"/>
      <c r="J187" s="7"/>
      <c r="S187" s="7"/>
    </row>
    <row r="188" spans="2:19" ht="14.25" customHeight="1" x14ac:dyDescent="0.2">
      <c r="B188" s="7"/>
      <c r="C188" s="7"/>
      <c r="E188" s="7"/>
      <c r="G188" s="7"/>
      <c r="H188" s="7"/>
      <c r="I188" s="7"/>
      <c r="J188" s="7"/>
      <c r="S188" s="7"/>
    </row>
    <row r="189" spans="2:19" ht="14.25" customHeight="1" x14ac:dyDescent="0.2">
      <c r="B189" s="7"/>
      <c r="C189" s="7"/>
      <c r="E189" s="7"/>
      <c r="G189" s="7"/>
      <c r="H189" s="7"/>
      <c r="I189" s="7"/>
      <c r="J189" s="7"/>
      <c r="S189" s="7"/>
    </row>
    <row r="190" spans="2:19" ht="14.25" customHeight="1" x14ac:dyDescent="0.2">
      <c r="B190" s="7"/>
      <c r="C190" s="7"/>
      <c r="E190" s="7"/>
      <c r="G190" s="7"/>
      <c r="H190" s="7"/>
      <c r="I190" s="7"/>
      <c r="J190" s="7"/>
      <c r="S190" s="7"/>
    </row>
    <row r="191" spans="2:19" ht="14.25" customHeight="1" x14ac:dyDescent="0.2">
      <c r="B191" s="7"/>
      <c r="C191" s="7"/>
      <c r="E191" s="7"/>
      <c r="G191" s="7"/>
      <c r="H191" s="7"/>
      <c r="I191" s="7"/>
      <c r="J191" s="7"/>
      <c r="S191" s="7"/>
    </row>
    <row r="192" spans="2:19" ht="14.25" customHeight="1" x14ac:dyDescent="0.2">
      <c r="B192" s="7"/>
      <c r="C192" s="7"/>
      <c r="E192" s="7"/>
      <c r="G192" s="7"/>
      <c r="H192" s="7"/>
      <c r="I192" s="7"/>
      <c r="J192" s="7"/>
      <c r="S192" s="7"/>
    </row>
    <row r="193" spans="2:19" ht="14.25" customHeight="1" x14ac:dyDescent="0.2">
      <c r="B193" s="7"/>
      <c r="C193" s="7"/>
      <c r="E193" s="7"/>
      <c r="G193" s="7"/>
      <c r="H193" s="7"/>
      <c r="I193" s="7"/>
      <c r="J193" s="7"/>
      <c r="S193" s="7"/>
    </row>
    <row r="194" spans="2:19" ht="14.25" customHeight="1" x14ac:dyDescent="0.2">
      <c r="B194" s="7"/>
      <c r="C194" s="7"/>
      <c r="E194" s="7"/>
      <c r="G194" s="7"/>
      <c r="H194" s="7"/>
      <c r="I194" s="7"/>
      <c r="J194" s="7"/>
      <c r="S194" s="7"/>
    </row>
    <row r="195" spans="2:19" ht="14.25" customHeight="1" x14ac:dyDescent="0.2">
      <c r="B195" s="7"/>
      <c r="C195" s="7"/>
      <c r="E195" s="7"/>
      <c r="G195" s="7"/>
      <c r="H195" s="7"/>
      <c r="I195" s="7"/>
      <c r="J195" s="7"/>
      <c r="S195" s="7"/>
    </row>
    <row r="196" spans="2:19" ht="14.25" customHeight="1" x14ac:dyDescent="0.2">
      <c r="B196" s="7"/>
      <c r="C196" s="7"/>
      <c r="E196" s="7"/>
      <c r="G196" s="7"/>
      <c r="H196" s="7"/>
      <c r="I196" s="7"/>
      <c r="J196" s="7"/>
      <c r="S196" s="7"/>
    </row>
    <row r="197" spans="2:19" ht="14.25" customHeight="1" x14ac:dyDescent="0.2">
      <c r="B197" s="7"/>
      <c r="C197" s="7"/>
      <c r="E197" s="7"/>
      <c r="G197" s="7"/>
      <c r="H197" s="7"/>
      <c r="I197" s="7"/>
      <c r="J197" s="7"/>
      <c r="S197" s="7"/>
    </row>
    <row r="198" spans="2:19" ht="14.25" customHeight="1" x14ac:dyDescent="0.2">
      <c r="B198" s="7"/>
      <c r="C198" s="7"/>
      <c r="E198" s="7"/>
      <c r="G198" s="7"/>
      <c r="H198" s="7"/>
      <c r="I198" s="7"/>
      <c r="J198" s="7"/>
      <c r="S198" s="7"/>
    </row>
    <row r="199" spans="2:19" ht="14.25" customHeight="1" x14ac:dyDescent="0.2">
      <c r="B199" s="7"/>
      <c r="C199" s="7"/>
      <c r="E199" s="7"/>
      <c r="G199" s="7"/>
      <c r="H199" s="7"/>
      <c r="I199" s="7"/>
      <c r="J199" s="7"/>
      <c r="S199" s="7"/>
    </row>
    <row r="200" spans="2:19" ht="14.25" customHeight="1" x14ac:dyDescent="0.2">
      <c r="B200" s="7"/>
      <c r="C200" s="7"/>
      <c r="E200" s="7"/>
      <c r="G200" s="7"/>
      <c r="H200" s="7"/>
      <c r="I200" s="7"/>
      <c r="J200" s="7"/>
      <c r="S200" s="7"/>
    </row>
    <row r="201" spans="2:19" ht="14.25" customHeight="1" x14ac:dyDescent="0.2">
      <c r="B201" s="7"/>
      <c r="C201" s="7"/>
      <c r="E201" s="7"/>
      <c r="G201" s="7"/>
      <c r="H201" s="7"/>
      <c r="I201" s="7"/>
      <c r="J201" s="7"/>
      <c r="S201" s="7"/>
    </row>
    <row r="202" spans="2:19" ht="14.25" customHeight="1" x14ac:dyDescent="0.2">
      <c r="B202" s="7"/>
      <c r="C202" s="7"/>
      <c r="E202" s="7"/>
      <c r="G202" s="7"/>
      <c r="H202" s="7"/>
      <c r="I202" s="7"/>
      <c r="J202" s="7"/>
      <c r="S202" s="7"/>
    </row>
    <row r="203" spans="2:19" ht="14.25" customHeight="1" x14ac:dyDescent="0.2">
      <c r="B203" s="7"/>
      <c r="C203" s="7"/>
      <c r="E203" s="7"/>
      <c r="G203" s="7"/>
      <c r="H203" s="7"/>
      <c r="I203" s="7"/>
      <c r="J203" s="7"/>
      <c r="S203" s="7"/>
    </row>
    <row r="204" spans="2:19" ht="14.25" customHeight="1" x14ac:dyDescent="0.2">
      <c r="B204" s="7"/>
      <c r="C204" s="7"/>
      <c r="E204" s="7"/>
      <c r="G204" s="7"/>
      <c r="H204" s="7"/>
      <c r="I204" s="7"/>
      <c r="J204" s="7"/>
      <c r="S204" s="7"/>
    </row>
    <row r="205" spans="2:19" ht="14.25" customHeight="1" x14ac:dyDescent="0.2">
      <c r="B205" s="7"/>
      <c r="C205" s="7"/>
      <c r="E205" s="7"/>
      <c r="G205" s="7"/>
      <c r="H205" s="7"/>
      <c r="I205" s="7"/>
      <c r="J205" s="7"/>
      <c r="S205" s="7"/>
    </row>
    <row r="206" spans="2:19" ht="14.25" customHeight="1" x14ac:dyDescent="0.2">
      <c r="B206" s="7"/>
      <c r="C206" s="7"/>
      <c r="E206" s="7"/>
      <c r="G206" s="7"/>
      <c r="H206" s="7"/>
      <c r="I206" s="7"/>
      <c r="J206" s="7"/>
      <c r="S206" s="7"/>
    </row>
    <row r="207" spans="2:19" ht="14.25" customHeight="1" x14ac:dyDescent="0.2">
      <c r="B207" s="7"/>
      <c r="C207" s="7"/>
      <c r="E207" s="7"/>
      <c r="G207" s="7"/>
      <c r="H207" s="7"/>
      <c r="I207" s="7"/>
      <c r="J207" s="7"/>
      <c r="S207" s="7"/>
    </row>
    <row r="208" spans="2:19" ht="14.25" customHeight="1" x14ac:dyDescent="0.2">
      <c r="B208" s="7"/>
      <c r="C208" s="7"/>
      <c r="E208" s="7"/>
      <c r="G208" s="7"/>
      <c r="H208" s="7"/>
      <c r="I208" s="7"/>
      <c r="J208" s="7"/>
      <c r="S208" s="7"/>
    </row>
    <row r="209" spans="2:19" ht="14.25" customHeight="1" x14ac:dyDescent="0.2">
      <c r="B209" s="7"/>
      <c r="C209" s="7"/>
      <c r="E209" s="7"/>
      <c r="G209" s="7"/>
      <c r="H209" s="7"/>
      <c r="I209" s="7"/>
      <c r="J209" s="7"/>
      <c r="S209" s="7"/>
    </row>
    <row r="210" spans="2:19" ht="14.25" customHeight="1" x14ac:dyDescent="0.2">
      <c r="B210" s="7"/>
      <c r="C210" s="7"/>
      <c r="E210" s="7"/>
      <c r="G210" s="7"/>
      <c r="H210" s="7"/>
      <c r="I210" s="7"/>
      <c r="J210" s="7"/>
      <c r="S210" s="7"/>
    </row>
    <row r="211" spans="2:19" ht="14.25" customHeight="1" x14ac:dyDescent="0.2">
      <c r="B211" s="7"/>
      <c r="C211" s="7"/>
      <c r="E211" s="7"/>
      <c r="G211" s="7"/>
      <c r="H211" s="7"/>
      <c r="I211" s="7"/>
      <c r="J211" s="7"/>
      <c r="S211" s="7"/>
    </row>
    <row r="212" spans="2:19" ht="14.25" customHeight="1" x14ac:dyDescent="0.2">
      <c r="B212" s="7"/>
      <c r="C212" s="7"/>
      <c r="E212" s="7"/>
      <c r="G212" s="7"/>
      <c r="H212" s="7"/>
      <c r="I212" s="7"/>
      <c r="J212" s="7"/>
      <c r="S212" s="7"/>
    </row>
    <row r="213" spans="2:19" ht="14.25" customHeight="1" x14ac:dyDescent="0.2">
      <c r="B213" s="7"/>
      <c r="C213" s="7"/>
      <c r="E213" s="7"/>
      <c r="G213" s="7"/>
      <c r="H213" s="7"/>
      <c r="I213" s="7"/>
      <c r="J213" s="7"/>
      <c r="S213" s="7"/>
    </row>
    <row r="214" spans="2:19" ht="14.25" customHeight="1" x14ac:dyDescent="0.2">
      <c r="B214" s="7"/>
      <c r="C214" s="7"/>
      <c r="E214" s="7"/>
      <c r="G214" s="7"/>
      <c r="H214" s="7"/>
      <c r="I214" s="7"/>
      <c r="J214" s="7"/>
      <c r="S214" s="7"/>
    </row>
    <row r="215" spans="2:19" ht="14.25" customHeight="1" x14ac:dyDescent="0.2">
      <c r="B215" s="7"/>
      <c r="C215" s="7"/>
      <c r="E215" s="7"/>
      <c r="G215" s="7"/>
      <c r="H215" s="7"/>
      <c r="I215" s="7"/>
      <c r="J215" s="7"/>
      <c r="S215" s="7"/>
    </row>
    <row r="216" spans="2:19" ht="14.25" customHeight="1" x14ac:dyDescent="0.2">
      <c r="B216" s="7"/>
      <c r="C216" s="7"/>
      <c r="E216" s="7"/>
      <c r="G216" s="7"/>
      <c r="H216" s="7"/>
      <c r="I216" s="7"/>
      <c r="J216" s="7"/>
      <c r="S216" s="7"/>
    </row>
    <row r="217" spans="2:19" ht="14.25" customHeight="1" x14ac:dyDescent="0.2">
      <c r="B217" s="7"/>
      <c r="C217" s="7"/>
      <c r="E217" s="7"/>
      <c r="G217" s="7"/>
      <c r="H217" s="7"/>
      <c r="I217" s="7"/>
      <c r="J217" s="7"/>
      <c r="S217" s="7"/>
    </row>
    <row r="218" spans="2:19" ht="14.25" customHeight="1" x14ac:dyDescent="0.2">
      <c r="B218" s="7"/>
      <c r="C218" s="7"/>
      <c r="E218" s="7"/>
      <c r="G218" s="7"/>
      <c r="H218" s="7"/>
      <c r="I218" s="7"/>
      <c r="J218" s="7"/>
      <c r="S218" s="7"/>
    </row>
    <row r="219" spans="2:19" ht="14.25" customHeight="1" x14ac:dyDescent="0.2">
      <c r="B219" s="7"/>
      <c r="C219" s="7"/>
      <c r="E219" s="7"/>
      <c r="G219" s="7"/>
      <c r="H219" s="7"/>
      <c r="I219" s="7"/>
      <c r="J219" s="7"/>
      <c r="S219" s="7"/>
    </row>
    <row r="220" spans="2:19" ht="14.25" customHeight="1" x14ac:dyDescent="0.2">
      <c r="B220" s="7"/>
      <c r="C220" s="7"/>
      <c r="E220" s="7"/>
      <c r="G220" s="7"/>
      <c r="H220" s="7"/>
      <c r="I220" s="7"/>
      <c r="J220" s="7"/>
      <c r="S220" s="7"/>
    </row>
    <row r="221" spans="2:19" ht="14.25" customHeight="1" x14ac:dyDescent="0.2">
      <c r="B221" s="7"/>
      <c r="C221" s="7"/>
      <c r="E221" s="7"/>
      <c r="G221" s="7"/>
      <c r="H221" s="7"/>
      <c r="I221" s="7"/>
      <c r="J221" s="7"/>
      <c r="S221" s="7"/>
    </row>
    <row r="222" spans="2:19" ht="14.25" customHeight="1" x14ac:dyDescent="0.2">
      <c r="B222" s="7"/>
      <c r="C222" s="7"/>
      <c r="E222" s="7"/>
      <c r="G222" s="7"/>
      <c r="H222" s="7"/>
      <c r="I222" s="7"/>
      <c r="J222" s="7"/>
      <c r="S222" s="7"/>
    </row>
    <row r="223" spans="2:19" ht="14.25" customHeight="1" x14ac:dyDescent="0.2">
      <c r="B223" s="7"/>
      <c r="C223" s="7"/>
      <c r="E223" s="7"/>
      <c r="G223" s="7"/>
      <c r="H223" s="7"/>
      <c r="I223" s="7"/>
      <c r="J223" s="7"/>
      <c r="S223" s="7"/>
    </row>
    <row r="224" spans="2:19" ht="14.25" customHeight="1" x14ac:dyDescent="0.2">
      <c r="B224" s="7"/>
      <c r="C224" s="7"/>
      <c r="E224" s="7"/>
      <c r="G224" s="7"/>
      <c r="H224" s="7"/>
      <c r="I224" s="7"/>
      <c r="J224" s="7"/>
      <c r="S224" s="7"/>
    </row>
    <row r="225" spans="2:19" ht="14.25" customHeight="1" x14ac:dyDescent="0.2">
      <c r="B225" s="7"/>
      <c r="C225" s="7"/>
      <c r="E225" s="7"/>
      <c r="G225" s="7"/>
      <c r="H225" s="7"/>
      <c r="I225" s="7"/>
      <c r="J225" s="7"/>
      <c r="S225" s="7"/>
    </row>
    <row r="226" spans="2:19" ht="14.25" customHeight="1" x14ac:dyDescent="0.2">
      <c r="B226" s="7"/>
      <c r="C226" s="7"/>
      <c r="E226" s="7"/>
      <c r="G226" s="7"/>
      <c r="H226" s="7"/>
      <c r="I226" s="7"/>
      <c r="J226" s="7"/>
      <c r="S226" s="7"/>
    </row>
    <row r="227" spans="2:19" ht="14.25" customHeight="1" x14ac:dyDescent="0.2">
      <c r="B227" s="7"/>
      <c r="C227" s="7"/>
      <c r="E227" s="7"/>
      <c r="G227" s="7"/>
      <c r="H227" s="7"/>
      <c r="I227" s="7"/>
      <c r="J227" s="7"/>
      <c r="S227" s="7"/>
    </row>
    <row r="228" spans="2:19" ht="14.25" customHeight="1" x14ac:dyDescent="0.2">
      <c r="B228" s="7"/>
      <c r="C228" s="7"/>
      <c r="E228" s="7"/>
      <c r="G228" s="7"/>
      <c r="H228" s="7"/>
      <c r="I228" s="7"/>
      <c r="J228" s="7"/>
      <c r="S228" s="7"/>
    </row>
    <row r="229" spans="2:19" ht="14.25" customHeight="1" x14ac:dyDescent="0.2">
      <c r="B229" s="7"/>
      <c r="C229" s="7"/>
      <c r="E229" s="7"/>
      <c r="G229" s="7"/>
      <c r="H229" s="7"/>
      <c r="I229" s="7"/>
      <c r="J229" s="7"/>
      <c r="S229" s="7"/>
    </row>
    <row r="230" spans="2:19" ht="14.25" customHeight="1" x14ac:dyDescent="0.2">
      <c r="B230" s="7"/>
      <c r="C230" s="7"/>
      <c r="E230" s="7"/>
      <c r="G230" s="7"/>
      <c r="H230" s="7"/>
      <c r="I230" s="7"/>
      <c r="J230" s="7"/>
      <c r="S230" s="7"/>
    </row>
    <row r="231" spans="2:19" ht="14.25" customHeight="1" x14ac:dyDescent="0.2">
      <c r="B231" s="7"/>
      <c r="C231" s="7"/>
      <c r="E231" s="7"/>
      <c r="G231" s="7"/>
      <c r="H231" s="7"/>
      <c r="I231" s="7"/>
      <c r="J231" s="7"/>
      <c r="S231" s="7"/>
    </row>
    <row r="232" spans="2:19" ht="14.25" customHeight="1" x14ac:dyDescent="0.2">
      <c r="B232" s="7"/>
      <c r="C232" s="7"/>
      <c r="E232" s="7"/>
      <c r="G232" s="7"/>
      <c r="H232" s="7"/>
      <c r="I232" s="7"/>
      <c r="J232" s="7"/>
      <c r="S232" s="7"/>
    </row>
    <row r="233" spans="2:19" ht="14.25" customHeight="1" x14ac:dyDescent="0.2">
      <c r="B233" s="7"/>
      <c r="C233" s="7"/>
      <c r="E233" s="7"/>
      <c r="G233" s="7"/>
      <c r="H233" s="7"/>
      <c r="I233" s="7"/>
      <c r="J233" s="7"/>
      <c r="S233" s="7"/>
    </row>
    <row r="234" spans="2:19" ht="14.25" customHeight="1" x14ac:dyDescent="0.2">
      <c r="B234" s="7"/>
      <c r="C234" s="7"/>
      <c r="E234" s="7"/>
      <c r="G234" s="7"/>
      <c r="H234" s="7"/>
      <c r="I234" s="7"/>
      <c r="J234" s="7"/>
      <c r="S234" s="7"/>
    </row>
    <row r="235" spans="2:19" ht="14.25" customHeight="1" x14ac:dyDescent="0.2">
      <c r="B235" s="7"/>
      <c r="C235" s="7"/>
      <c r="E235" s="7"/>
      <c r="G235" s="7"/>
      <c r="H235" s="7"/>
      <c r="I235" s="7"/>
      <c r="J235" s="7"/>
      <c r="S235" s="7"/>
    </row>
    <row r="236" spans="2:19" ht="14.25" customHeight="1" x14ac:dyDescent="0.2">
      <c r="B236" s="7"/>
      <c r="C236" s="7"/>
      <c r="E236" s="7"/>
      <c r="G236" s="7"/>
      <c r="H236" s="7"/>
      <c r="I236" s="7"/>
      <c r="J236" s="7"/>
      <c r="S236" s="7"/>
    </row>
    <row r="237" spans="2:19" ht="14.25" customHeight="1" x14ac:dyDescent="0.2">
      <c r="B237" s="7"/>
      <c r="C237" s="7"/>
      <c r="E237" s="7"/>
      <c r="G237" s="7"/>
      <c r="H237" s="7"/>
      <c r="I237" s="7"/>
      <c r="J237" s="7"/>
      <c r="S237" s="7"/>
    </row>
    <row r="238" spans="2:19" ht="14.25" customHeight="1" x14ac:dyDescent="0.2">
      <c r="B238" s="7"/>
      <c r="C238" s="7"/>
      <c r="E238" s="7"/>
      <c r="G238" s="7"/>
      <c r="H238" s="7"/>
      <c r="I238" s="7"/>
      <c r="J238" s="7"/>
      <c r="S238" s="7"/>
    </row>
    <row r="239" spans="2:19" ht="14.25" customHeight="1" x14ac:dyDescent="0.2">
      <c r="B239" s="7"/>
      <c r="C239" s="7"/>
      <c r="E239" s="7"/>
      <c r="G239" s="7"/>
      <c r="H239" s="7"/>
      <c r="I239" s="7"/>
      <c r="J239" s="7"/>
      <c r="S239" s="7"/>
    </row>
    <row r="240" spans="2:19" ht="14.25" customHeight="1" x14ac:dyDescent="0.2">
      <c r="B240" s="7"/>
      <c r="C240" s="7"/>
      <c r="E240" s="7"/>
      <c r="G240" s="7"/>
      <c r="H240" s="7"/>
      <c r="I240" s="7"/>
      <c r="J240" s="7"/>
      <c r="S240" s="7"/>
    </row>
    <row r="241" spans="2:19" ht="14.25" customHeight="1" x14ac:dyDescent="0.2">
      <c r="B241" s="7"/>
      <c r="C241" s="7"/>
      <c r="E241" s="7"/>
      <c r="G241" s="7"/>
      <c r="H241" s="7"/>
      <c r="I241" s="7"/>
      <c r="J241" s="7"/>
      <c r="S241" s="7"/>
    </row>
    <row r="242" spans="2:19" ht="14.25" customHeight="1" x14ac:dyDescent="0.2">
      <c r="B242" s="7"/>
      <c r="C242" s="7"/>
      <c r="E242" s="7"/>
      <c r="G242" s="7"/>
      <c r="H242" s="7"/>
      <c r="I242" s="7"/>
      <c r="J242" s="7"/>
      <c r="S242" s="7"/>
    </row>
    <row r="243" spans="2:19" ht="14.25" customHeight="1" x14ac:dyDescent="0.2">
      <c r="B243" s="7"/>
      <c r="C243" s="7"/>
      <c r="E243" s="7"/>
      <c r="G243" s="7"/>
      <c r="H243" s="7"/>
      <c r="I243" s="7"/>
      <c r="J243" s="7"/>
      <c r="S243" s="7"/>
    </row>
    <row r="244" spans="2:19" ht="14.25" customHeight="1" x14ac:dyDescent="0.2">
      <c r="B244" s="7"/>
      <c r="C244" s="7"/>
      <c r="E244" s="7"/>
      <c r="G244" s="7"/>
      <c r="H244" s="7"/>
      <c r="I244" s="7"/>
      <c r="J244" s="7"/>
      <c r="S244" s="7"/>
    </row>
    <row r="245" spans="2:19" ht="14.25" customHeight="1" x14ac:dyDescent="0.2">
      <c r="B245" s="7"/>
      <c r="C245" s="7"/>
      <c r="E245" s="7"/>
      <c r="G245" s="7"/>
      <c r="H245" s="7"/>
      <c r="I245" s="7"/>
      <c r="J245" s="7"/>
      <c r="S245" s="7"/>
    </row>
    <row r="246" spans="2:19" ht="14.25" customHeight="1" x14ac:dyDescent="0.2">
      <c r="B246" s="7"/>
      <c r="C246" s="7"/>
      <c r="E246" s="7"/>
      <c r="G246" s="7"/>
      <c r="H246" s="7"/>
      <c r="I246" s="7"/>
      <c r="J246" s="7"/>
      <c r="S246" s="7"/>
    </row>
    <row r="247" spans="2:19" ht="14.25" customHeight="1" x14ac:dyDescent="0.2">
      <c r="B247" s="7"/>
      <c r="C247" s="7"/>
      <c r="E247" s="7"/>
      <c r="G247" s="7"/>
      <c r="H247" s="7"/>
      <c r="I247" s="7"/>
      <c r="J247" s="7"/>
      <c r="S247" s="7"/>
    </row>
    <row r="248" spans="2:19" ht="14.25" customHeight="1" x14ac:dyDescent="0.2">
      <c r="B248" s="7"/>
      <c r="C248" s="7"/>
      <c r="E248" s="7"/>
      <c r="G248" s="7"/>
      <c r="H248" s="7"/>
      <c r="I248" s="7"/>
      <c r="J248" s="7"/>
      <c r="S248" s="7"/>
    </row>
    <row r="249" spans="2:19" ht="14.25" customHeight="1" x14ac:dyDescent="0.2">
      <c r="B249" s="7"/>
      <c r="C249" s="7"/>
      <c r="E249" s="7"/>
      <c r="G249" s="7"/>
      <c r="H249" s="7"/>
      <c r="I249" s="7"/>
      <c r="J249" s="7"/>
      <c r="S249" s="7"/>
    </row>
    <row r="250" spans="2:19" ht="14.25" customHeight="1" x14ac:dyDescent="0.2">
      <c r="B250" s="7"/>
      <c r="C250" s="7"/>
      <c r="E250" s="7"/>
      <c r="G250" s="7"/>
      <c r="H250" s="7"/>
      <c r="I250" s="7"/>
      <c r="J250" s="7"/>
      <c r="S250" s="7"/>
    </row>
    <row r="251" spans="2:19" ht="14.25" customHeight="1" x14ac:dyDescent="0.2">
      <c r="B251" s="7"/>
      <c r="C251" s="7"/>
      <c r="E251" s="7"/>
      <c r="G251" s="7"/>
      <c r="H251" s="7"/>
      <c r="I251" s="7"/>
      <c r="J251" s="7"/>
      <c r="S251" s="7"/>
    </row>
    <row r="252" spans="2:19" ht="14.25" customHeight="1" x14ac:dyDescent="0.2">
      <c r="B252" s="7"/>
      <c r="C252" s="7"/>
      <c r="E252" s="7"/>
      <c r="G252" s="7"/>
      <c r="H252" s="7"/>
      <c r="I252" s="7"/>
      <c r="J252" s="7"/>
      <c r="S252" s="7"/>
    </row>
    <row r="253" spans="2:19" ht="14.25" customHeight="1" x14ac:dyDescent="0.2">
      <c r="B253" s="7"/>
      <c r="C253" s="7"/>
      <c r="E253" s="7"/>
      <c r="G253" s="7"/>
      <c r="H253" s="7"/>
      <c r="I253" s="7"/>
      <c r="J253" s="7"/>
      <c r="S253" s="7"/>
    </row>
    <row r="254" spans="2:19" ht="14.25" customHeight="1" x14ac:dyDescent="0.2">
      <c r="B254" s="7"/>
      <c r="C254" s="7"/>
      <c r="E254" s="7"/>
      <c r="G254" s="7"/>
      <c r="H254" s="7"/>
      <c r="I254" s="7"/>
      <c r="J254" s="7"/>
      <c r="S254" s="7"/>
    </row>
    <row r="255" spans="2:19" ht="14.25" customHeight="1" x14ac:dyDescent="0.2">
      <c r="B255" s="7"/>
      <c r="C255" s="7"/>
      <c r="E255" s="7"/>
      <c r="G255" s="7"/>
      <c r="H255" s="7"/>
      <c r="I255" s="7"/>
      <c r="J255" s="7"/>
      <c r="S255" s="7"/>
    </row>
    <row r="256" spans="2:19" ht="14.25" customHeight="1" x14ac:dyDescent="0.2">
      <c r="B256" s="7"/>
      <c r="C256" s="7"/>
      <c r="E256" s="7"/>
      <c r="G256" s="7"/>
      <c r="H256" s="7"/>
      <c r="I256" s="7"/>
      <c r="J256" s="7"/>
      <c r="S256" s="7"/>
    </row>
    <row r="257" spans="2:19" ht="14.25" customHeight="1" x14ac:dyDescent="0.2">
      <c r="B257" s="7"/>
      <c r="C257" s="7"/>
      <c r="E257" s="7"/>
      <c r="G257" s="7"/>
      <c r="H257" s="7"/>
      <c r="I257" s="7"/>
      <c r="J257" s="7"/>
      <c r="S257" s="7"/>
    </row>
    <row r="258" spans="2:19" ht="14.25" customHeight="1" x14ac:dyDescent="0.2">
      <c r="B258" s="7"/>
      <c r="C258" s="7"/>
      <c r="E258" s="7"/>
      <c r="G258" s="7"/>
      <c r="H258" s="7"/>
      <c r="I258" s="7"/>
      <c r="J258" s="7"/>
      <c r="S258" s="7"/>
    </row>
    <row r="259" spans="2:19" ht="14.25" customHeight="1" x14ac:dyDescent="0.2">
      <c r="B259" s="7"/>
      <c r="C259" s="7"/>
      <c r="E259" s="7"/>
      <c r="G259" s="7"/>
      <c r="H259" s="7"/>
      <c r="I259" s="7"/>
      <c r="J259" s="7"/>
      <c r="S259" s="7"/>
    </row>
    <row r="260" spans="2:19" ht="14.25" customHeight="1" x14ac:dyDescent="0.2">
      <c r="B260" s="7"/>
      <c r="C260" s="7"/>
      <c r="E260" s="7"/>
      <c r="G260" s="7"/>
      <c r="H260" s="7"/>
      <c r="I260" s="7"/>
      <c r="J260" s="7"/>
      <c r="S260" s="7"/>
    </row>
    <row r="261" spans="2:19" ht="14.25" customHeight="1" x14ac:dyDescent="0.2">
      <c r="B261" s="7"/>
      <c r="C261" s="7"/>
      <c r="E261" s="7"/>
      <c r="G261" s="7"/>
      <c r="H261" s="7"/>
      <c r="I261" s="7"/>
      <c r="J261" s="7"/>
      <c r="S261" s="7"/>
    </row>
    <row r="262" spans="2:19" ht="14.25" customHeight="1" x14ac:dyDescent="0.2">
      <c r="B262" s="7"/>
      <c r="C262" s="7"/>
      <c r="E262" s="7"/>
      <c r="G262" s="7"/>
      <c r="H262" s="7"/>
      <c r="I262" s="7"/>
      <c r="J262" s="7"/>
      <c r="S262" s="7"/>
    </row>
    <row r="263" spans="2:19" ht="14.25" customHeight="1" x14ac:dyDescent="0.2">
      <c r="B263" s="7"/>
      <c r="C263" s="7"/>
      <c r="E263" s="7"/>
      <c r="G263" s="7"/>
      <c r="H263" s="7"/>
      <c r="I263" s="7"/>
      <c r="J263" s="7"/>
      <c r="S263" s="7"/>
    </row>
    <row r="264" spans="2:19" ht="14.25" customHeight="1" x14ac:dyDescent="0.2">
      <c r="B264" s="7"/>
      <c r="C264" s="7"/>
      <c r="E264" s="7"/>
      <c r="G264" s="7"/>
      <c r="H264" s="7"/>
      <c r="I264" s="7"/>
      <c r="J264" s="7"/>
      <c r="S264" s="7"/>
    </row>
    <row r="265" spans="2:19" ht="14.25" customHeight="1" x14ac:dyDescent="0.2">
      <c r="B265" s="7"/>
      <c r="C265" s="7"/>
      <c r="E265" s="7"/>
      <c r="G265" s="7"/>
      <c r="H265" s="7"/>
      <c r="I265" s="7"/>
      <c r="J265" s="7"/>
      <c r="S265" s="7"/>
    </row>
    <row r="266" spans="2:19" ht="14.25" customHeight="1" x14ac:dyDescent="0.2">
      <c r="B266" s="7"/>
      <c r="C266" s="7"/>
      <c r="E266" s="7"/>
      <c r="G266" s="7"/>
      <c r="H266" s="7"/>
      <c r="I266" s="7"/>
      <c r="J266" s="7"/>
      <c r="S266" s="7"/>
    </row>
    <row r="267" spans="2:19" ht="14.25" customHeight="1" x14ac:dyDescent="0.2">
      <c r="B267" s="7"/>
      <c r="C267" s="7"/>
      <c r="E267" s="7"/>
      <c r="G267" s="7"/>
      <c r="H267" s="7"/>
      <c r="I267" s="7"/>
      <c r="J267" s="7"/>
      <c r="S267" s="7"/>
    </row>
    <row r="268" spans="2:19" ht="14.25" customHeight="1" x14ac:dyDescent="0.2">
      <c r="B268" s="7"/>
      <c r="C268" s="7"/>
      <c r="E268" s="7"/>
      <c r="G268" s="7"/>
      <c r="H268" s="7"/>
      <c r="I268" s="7"/>
      <c r="J268" s="7"/>
      <c r="S268" s="7"/>
    </row>
    <row r="269" spans="2:19" ht="14.25" customHeight="1" x14ac:dyDescent="0.2">
      <c r="B269" s="7"/>
      <c r="C269" s="7"/>
      <c r="E269" s="7"/>
      <c r="G269" s="7"/>
      <c r="H269" s="7"/>
      <c r="I269" s="7"/>
      <c r="J269" s="7"/>
      <c r="S269" s="7"/>
    </row>
    <row r="270" spans="2:19" ht="14.25" customHeight="1" x14ac:dyDescent="0.2">
      <c r="B270" s="7"/>
      <c r="C270" s="7"/>
      <c r="E270" s="7"/>
      <c r="G270" s="7"/>
      <c r="H270" s="7"/>
      <c r="I270" s="7"/>
      <c r="J270" s="7"/>
      <c r="S270" s="7"/>
    </row>
    <row r="271" spans="2:19" ht="14.25" customHeight="1" x14ac:dyDescent="0.2">
      <c r="B271" s="7"/>
      <c r="C271" s="7"/>
      <c r="E271" s="7"/>
      <c r="G271" s="7"/>
      <c r="H271" s="7"/>
      <c r="I271" s="7"/>
      <c r="J271" s="7"/>
      <c r="S271" s="7"/>
    </row>
    <row r="272" spans="2:19" ht="14.25" customHeight="1" x14ac:dyDescent="0.2">
      <c r="B272" s="7"/>
      <c r="C272" s="7"/>
      <c r="E272" s="7"/>
      <c r="G272" s="7"/>
      <c r="H272" s="7"/>
      <c r="I272" s="7"/>
      <c r="J272" s="7"/>
      <c r="S272" s="7"/>
    </row>
    <row r="273" spans="2:19" ht="14.25" customHeight="1" x14ac:dyDescent="0.2">
      <c r="B273" s="7"/>
      <c r="C273" s="7"/>
      <c r="E273" s="7"/>
      <c r="G273" s="7"/>
      <c r="H273" s="7"/>
      <c r="I273" s="7"/>
      <c r="J273" s="7"/>
      <c r="S273" s="7"/>
    </row>
    <row r="274" spans="2:19" ht="14.25" customHeight="1" x14ac:dyDescent="0.2">
      <c r="B274" s="7"/>
      <c r="C274" s="7"/>
      <c r="E274" s="7"/>
      <c r="G274" s="7"/>
      <c r="H274" s="7"/>
      <c r="I274" s="7"/>
      <c r="J274" s="7"/>
      <c r="S274" s="7"/>
    </row>
    <row r="275" spans="2:19" ht="14.25" customHeight="1" x14ac:dyDescent="0.2">
      <c r="B275" s="7"/>
      <c r="C275" s="7"/>
      <c r="E275" s="7"/>
      <c r="G275" s="7"/>
      <c r="H275" s="7"/>
      <c r="I275" s="7"/>
      <c r="J275" s="7"/>
      <c r="S275" s="7"/>
    </row>
    <row r="276" spans="2:19" ht="14.25" customHeight="1" x14ac:dyDescent="0.2">
      <c r="B276" s="7"/>
      <c r="C276" s="7"/>
      <c r="E276" s="7"/>
      <c r="G276" s="7"/>
      <c r="H276" s="7"/>
      <c r="I276" s="7"/>
      <c r="J276" s="7"/>
      <c r="S276" s="7"/>
    </row>
    <row r="277" spans="2:19" ht="14.25" customHeight="1" x14ac:dyDescent="0.2">
      <c r="B277" s="7"/>
      <c r="C277" s="7"/>
      <c r="E277" s="7"/>
      <c r="G277" s="7"/>
      <c r="H277" s="7"/>
      <c r="I277" s="7"/>
      <c r="J277" s="7"/>
      <c r="S277" s="7"/>
    </row>
    <row r="278" spans="2:19" ht="14.25" customHeight="1" x14ac:dyDescent="0.2">
      <c r="B278" s="7"/>
      <c r="C278" s="7"/>
      <c r="E278" s="7"/>
      <c r="G278" s="7"/>
      <c r="H278" s="7"/>
      <c r="I278" s="7"/>
      <c r="J278" s="7"/>
      <c r="S278" s="7"/>
    </row>
    <row r="279" spans="2:19" ht="14.25" customHeight="1" x14ac:dyDescent="0.2">
      <c r="B279" s="7"/>
      <c r="C279" s="7"/>
      <c r="E279" s="7"/>
      <c r="G279" s="7"/>
      <c r="H279" s="7"/>
      <c r="I279" s="7"/>
      <c r="J279" s="7"/>
      <c r="S279" s="7"/>
    </row>
    <row r="280" spans="2:19" ht="14.25" customHeight="1" x14ac:dyDescent="0.2">
      <c r="B280" s="7"/>
      <c r="C280" s="7"/>
      <c r="E280" s="7"/>
      <c r="G280" s="7"/>
      <c r="H280" s="7"/>
      <c r="I280" s="7"/>
      <c r="J280" s="7"/>
      <c r="S280" s="7"/>
    </row>
    <row r="281" spans="2:19" ht="14.25" customHeight="1" x14ac:dyDescent="0.2">
      <c r="B281" s="7"/>
      <c r="C281" s="7"/>
      <c r="E281" s="7"/>
      <c r="G281" s="7"/>
      <c r="H281" s="7"/>
      <c r="I281" s="7"/>
      <c r="J281" s="7"/>
      <c r="S281" s="7"/>
    </row>
    <row r="282" spans="2:19" ht="14.25" customHeight="1" x14ac:dyDescent="0.2">
      <c r="B282" s="7"/>
      <c r="C282" s="7"/>
      <c r="E282" s="7"/>
      <c r="G282" s="7"/>
      <c r="H282" s="7"/>
      <c r="I282" s="7"/>
      <c r="J282" s="7"/>
      <c r="S282" s="7"/>
    </row>
    <row r="283" spans="2:19" ht="14.25" customHeight="1" x14ac:dyDescent="0.2">
      <c r="B283" s="7"/>
      <c r="C283" s="7"/>
      <c r="E283" s="7"/>
      <c r="G283" s="7"/>
      <c r="H283" s="7"/>
      <c r="I283" s="7"/>
      <c r="J283" s="7"/>
      <c r="S283" s="7"/>
    </row>
    <row r="284" spans="2:19" ht="14.25" customHeight="1" x14ac:dyDescent="0.2">
      <c r="B284" s="7"/>
      <c r="C284" s="7"/>
      <c r="E284" s="7"/>
      <c r="G284" s="7"/>
      <c r="H284" s="7"/>
      <c r="I284" s="7"/>
      <c r="J284" s="7"/>
      <c r="S284" s="7"/>
    </row>
    <row r="285" spans="2:19" ht="14.25" customHeight="1" x14ac:dyDescent="0.2">
      <c r="B285" s="7"/>
      <c r="C285" s="7"/>
      <c r="E285" s="7"/>
      <c r="G285" s="7"/>
      <c r="H285" s="7"/>
      <c r="I285" s="7"/>
      <c r="J285" s="7"/>
      <c r="S285" s="7"/>
    </row>
    <row r="286" spans="2:19" ht="14.25" customHeight="1" x14ac:dyDescent="0.2">
      <c r="B286" s="7"/>
      <c r="C286" s="7"/>
      <c r="E286" s="7"/>
      <c r="G286" s="7"/>
      <c r="H286" s="7"/>
      <c r="I286" s="7"/>
      <c r="J286" s="7"/>
      <c r="S286" s="7"/>
    </row>
    <row r="287" spans="2:19" ht="14.25" customHeight="1" x14ac:dyDescent="0.2">
      <c r="B287" s="7"/>
      <c r="C287" s="7"/>
      <c r="E287" s="7"/>
      <c r="G287" s="7"/>
      <c r="H287" s="7"/>
      <c r="I287" s="7"/>
      <c r="J287" s="7"/>
      <c r="S287" s="7"/>
    </row>
    <row r="288" spans="2:19" ht="14.25" customHeight="1" x14ac:dyDescent="0.2">
      <c r="B288" s="7"/>
      <c r="C288" s="7"/>
      <c r="E288" s="7"/>
      <c r="G288" s="7"/>
      <c r="H288" s="7"/>
      <c r="I288" s="7"/>
      <c r="J288" s="7"/>
      <c r="S288" s="7"/>
    </row>
    <row r="289" spans="2:19" ht="14.25" customHeight="1" x14ac:dyDescent="0.2">
      <c r="B289" s="7"/>
      <c r="C289" s="7"/>
      <c r="E289" s="7"/>
      <c r="G289" s="7"/>
      <c r="H289" s="7"/>
      <c r="I289" s="7"/>
      <c r="J289" s="7"/>
      <c r="S289" s="7"/>
    </row>
    <row r="290" spans="2:19" ht="14.25" customHeight="1" x14ac:dyDescent="0.2">
      <c r="B290" s="7"/>
      <c r="C290" s="7"/>
      <c r="E290" s="7"/>
      <c r="G290" s="7"/>
      <c r="H290" s="7"/>
      <c r="I290" s="7"/>
      <c r="J290" s="7"/>
      <c r="S290" s="7"/>
    </row>
    <row r="291" spans="2:19" ht="14.25" customHeight="1" x14ac:dyDescent="0.2">
      <c r="B291" s="7"/>
      <c r="C291" s="7"/>
      <c r="E291" s="7"/>
      <c r="G291" s="7"/>
      <c r="H291" s="7"/>
      <c r="I291" s="7"/>
      <c r="J291" s="7"/>
      <c r="S291" s="7"/>
    </row>
    <row r="292" spans="2:19" ht="14.25" customHeight="1" x14ac:dyDescent="0.2">
      <c r="B292" s="7"/>
      <c r="C292" s="7"/>
      <c r="E292" s="7"/>
      <c r="G292" s="7"/>
      <c r="H292" s="7"/>
      <c r="I292" s="7"/>
      <c r="J292" s="7"/>
      <c r="S292" s="7"/>
    </row>
    <row r="293" spans="2:19" ht="14.25" customHeight="1" x14ac:dyDescent="0.2">
      <c r="B293" s="7"/>
      <c r="C293" s="7"/>
      <c r="E293" s="7"/>
      <c r="G293" s="7"/>
      <c r="H293" s="7"/>
      <c r="I293" s="7"/>
      <c r="J293" s="7"/>
      <c r="S293" s="7"/>
    </row>
    <row r="294" spans="2:19" ht="14.25" customHeight="1" x14ac:dyDescent="0.2">
      <c r="B294" s="7"/>
      <c r="C294" s="7"/>
      <c r="E294" s="7"/>
      <c r="G294" s="7"/>
      <c r="H294" s="7"/>
      <c r="I294" s="7"/>
      <c r="J294" s="7"/>
      <c r="S294" s="7"/>
    </row>
    <row r="295" spans="2:19" ht="14.25" customHeight="1" x14ac:dyDescent="0.2">
      <c r="B295" s="7"/>
      <c r="C295" s="7"/>
      <c r="E295" s="7"/>
      <c r="G295" s="7"/>
      <c r="H295" s="7"/>
      <c r="I295" s="7"/>
      <c r="J295" s="7"/>
      <c r="S295" s="7"/>
    </row>
    <row r="296" spans="2:19" ht="14.25" customHeight="1" x14ac:dyDescent="0.2">
      <c r="B296" s="7"/>
      <c r="C296" s="7"/>
      <c r="E296" s="7"/>
      <c r="G296" s="7"/>
      <c r="H296" s="7"/>
      <c r="I296" s="7"/>
      <c r="J296" s="7"/>
      <c r="S296" s="7"/>
    </row>
    <row r="297" spans="2:19" ht="14.25" customHeight="1" x14ac:dyDescent="0.2">
      <c r="B297" s="7"/>
      <c r="C297" s="7"/>
      <c r="E297" s="7"/>
      <c r="G297" s="7"/>
      <c r="H297" s="7"/>
      <c r="I297" s="7"/>
      <c r="J297" s="7"/>
      <c r="S297" s="7"/>
    </row>
    <row r="298" spans="2:19" ht="14.25" customHeight="1" x14ac:dyDescent="0.2">
      <c r="B298" s="7"/>
      <c r="C298" s="7"/>
      <c r="E298" s="7"/>
      <c r="G298" s="7"/>
      <c r="H298" s="7"/>
      <c r="I298" s="7"/>
      <c r="J298" s="7"/>
      <c r="S298" s="7"/>
    </row>
    <row r="299" spans="2:19" ht="14.25" customHeight="1" x14ac:dyDescent="0.2">
      <c r="B299" s="7"/>
      <c r="C299" s="7"/>
      <c r="E299" s="7"/>
      <c r="G299" s="7"/>
      <c r="H299" s="7"/>
      <c r="I299" s="7"/>
      <c r="J299" s="7"/>
      <c r="S299" s="7"/>
    </row>
    <row r="300" spans="2:19" ht="14.25" customHeight="1" x14ac:dyDescent="0.2">
      <c r="B300" s="7"/>
      <c r="C300" s="7"/>
      <c r="E300" s="7"/>
      <c r="G300" s="7"/>
      <c r="H300" s="7"/>
      <c r="I300" s="7"/>
      <c r="J300" s="7"/>
      <c r="S300" s="7"/>
    </row>
    <row r="301" spans="2:19" ht="14.25" customHeight="1" x14ac:dyDescent="0.2">
      <c r="B301" s="7"/>
      <c r="C301" s="7"/>
      <c r="E301" s="7"/>
      <c r="G301" s="7"/>
      <c r="H301" s="7"/>
      <c r="I301" s="7"/>
      <c r="J301" s="7"/>
      <c r="S301" s="7"/>
    </row>
    <row r="302" spans="2:19" ht="14.25" customHeight="1" x14ac:dyDescent="0.2">
      <c r="B302" s="7"/>
      <c r="C302" s="7"/>
      <c r="E302" s="7"/>
      <c r="G302" s="7"/>
      <c r="H302" s="7"/>
      <c r="I302" s="7"/>
      <c r="J302" s="7"/>
      <c r="S302" s="7"/>
    </row>
    <row r="303" spans="2:19" ht="14.25" customHeight="1" x14ac:dyDescent="0.2">
      <c r="B303" s="7"/>
      <c r="C303" s="7"/>
      <c r="E303" s="7"/>
      <c r="G303" s="7"/>
      <c r="H303" s="7"/>
      <c r="I303" s="7"/>
      <c r="J303" s="7"/>
      <c r="S303" s="7"/>
    </row>
    <row r="304" spans="2:19" ht="14.25" customHeight="1" x14ac:dyDescent="0.2">
      <c r="B304" s="7"/>
      <c r="C304" s="7"/>
      <c r="E304" s="7"/>
      <c r="G304" s="7"/>
      <c r="H304" s="7"/>
      <c r="I304" s="7"/>
      <c r="J304" s="7"/>
      <c r="S304" s="7"/>
    </row>
    <row r="305" spans="2:19" ht="14.25" customHeight="1" x14ac:dyDescent="0.2">
      <c r="B305" s="7"/>
      <c r="C305" s="7"/>
      <c r="E305" s="7"/>
      <c r="G305" s="7"/>
      <c r="H305" s="7"/>
      <c r="I305" s="7"/>
      <c r="J305" s="7"/>
      <c r="S305" s="7"/>
    </row>
    <row r="306" spans="2:19" ht="14.25" customHeight="1" x14ac:dyDescent="0.2">
      <c r="B306" s="7"/>
      <c r="C306" s="7"/>
      <c r="E306" s="7"/>
      <c r="G306" s="7"/>
      <c r="H306" s="7"/>
      <c r="I306" s="7"/>
      <c r="J306" s="7"/>
      <c r="S306" s="7"/>
    </row>
    <row r="307" spans="2:19" ht="14.25" customHeight="1" x14ac:dyDescent="0.2">
      <c r="B307" s="7"/>
      <c r="C307" s="7"/>
      <c r="E307" s="7"/>
      <c r="G307" s="7"/>
      <c r="H307" s="7"/>
      <c r="I307" s="7"/>
      <c r="J307" s="7"/>
      <c r="S307" s="7"/>
    </row>
    <row r="308" spans="2:19" ht="14.25" customHeight="1" x14ac:dyDescent="0.2">
      <c r="B308" s="7"/>
      <c r="C308" s="7"/>
      <c r="E308" s="7"/>
      <c r="G308" s="7"/>
      <c r="H308" s="7"/>
      <c r="I308" s="7"/>
      <c r="J308" s="7"/>
      <c r="S308" s="7"/>
    </row>
    <row r="309" spans="2:19" ht="14.25" customHeight="1" x14ac:dyDescent="0.2">
      <c r="B309" s="7"/>
      <c r="C309" s="7"/>
      <c r="E309" s="7"/>
      <c r="G309" s="7"/>
      <c r="H309" s="7"/>
      <c r="I309" s="7"/>
      <c r="J309" s="7"/>
      <c r="S309" s="7"/>
    </row>
    <row r="310" spans="2:19" ht="14.25" customHeight="1" x14ac:dyDescent="0.2">
      <c r="B310" s="7"/>
      <c r="C310" s="7"/>
      <c r="E310" s="7"/>
      <c r="G310" s="7"/>
      <c r="H310" s="7"/>
      <c r="I310" s="7"/>
      <c r="J310" s="7"/>
      <c r="S310" s="7"/>
    </row>
    <row r="311" spans="2:19" ht="14.25" customHeight="1" x14ac:dyDescent="0.2">
      <c r="B311" s="7"/>
      <c r="C311" s="7"/>
      <c r="E311" s="7"/>
      <c r="G311" s="7"/>
      <c r="H311" s="7"/>
      <c r="I311" s="7"/>
      <c r="J311" s="7"/>
      <c r="S311" s="7"/>
    </row>
    <row r="312" spans="2:19" ht="14.25" customHeight="1" x14ac:dyDescent="0.2">
      <c r="B312" s="7"/>
      <c r="C312" s="7"/>
      <c r="E312" s="7"/>
      <c r="G312" s="7"/>
      <c r="H312" s="7"/>
      <c r="I312" s="7"/>
      <c r="J312" s="7"/>
      <c r="S312" s="7"/>
    </row>
    <row r="313" spans="2:19" ht="14.25" customHeight="1" x14ac:dyDescent="0.2">
      <c r="B313" s="7"/>
      <c r="C313" s="7"/>
      <c r="E313" s="7"/>
      <c r="G313" s="7"/>
      <c r="H313" s="7"/>
      <c r="I313" s="7"/>
      <c r="J313" s="7"/>
      <c r="S313" s="7"/>
    </row>
    <row r="314" spans="2:19" ht="14.25" customHeight="1" x14ac:dyDescent="0.2">
      <c r="B314" s="7"/>
      <c r="C314" s="7"/>
      <c r="E314" s="7"/>
      <c r="G314" s="7"/>
      <c r="H314" s="7"/>
      <c r="I314" s="7"/>
      <c r="J314" s="7"/>
      <c r="S314" s="7"/>
    </row>
    <row r="315" spans="2:19" ht="14.25" customHeight="1" x14ac:dyDescent="0.2">
      <c r="B315" s="7"/>
      <c r="C315" s="7"/>
      <c r="E315" s="7"/>
      <c r="G315" s="7"/>
      <c r="H315" s="7"/>
      <c r="I315" s="7"/>
      <c r="J315" s="7"/>
      <c r="S315" s="7"/>
    </row>
    <row r="316" spans="2:19" ht="14.25" customHeight="1" x14ac:dyDescent="0.2">
      <c r="B316" s="7"/>
      <c r="C316" s="7"/>
      <c r="E316" s="7"/>
      <c r="G316" s="7"/>
      <c r="H316" s="7"/>
      <c r="I316" s="7"/>
      <c r="J316" s="7"/>
      <c r="S316" s="7"/>
    </row>
    <row r="317" spans="2:19" ht="14.25" customHeight="1" x14ac:dyDescent="0.2">
      <c r="B317" s="7"/>
      <c r="C317" s="7"/>
      <c r="E317" s="7"/>
      <c r="G317" s="7"/>
      <c r="H317" s="7"/>
      <c r="I317" s="7"/>
      <c r="J317" s="7"/>
      <c r="S317" s="7"/>
    </row>
    <row r="318" spans="2:19" ht="14.25" customHeight="1" x14ac:dyDescent="0.2">
      <c r="B318" s="7"/>
      <c r="C318" s="7"/>
      <c r="E318" s="7"/>
      <c r="G318" s="7"/>
      <c r="H318" s="7"/>
      <c r="I318" s="7"/>
      <c r="J318" s="7"/>
      <c r="S318" s="7"/>
    </row>
    <row r="319" spans="2:19" ht="14.25" customHeight="1" x14ac:dyDescent="0.2">
      <c r="B319" s="7"/>
      <c r="C319" s="7"/>
      <c r="E319" s="7"/>
      <c r="G319" s="7"/>
      <c r="H319" s="7"/>
      <c r="I319" s="7"/>
      <c r="J319" s="7"/>
      <c r="S319" s="7"/>
    </row>
    <row r="320" spans="2:19" ht="14.25" customHeight="1" x14ac:dyDescent="0.2">
      <c r="B320" s="7"/>
      <c r="C320" s="7"/>
      <c r="E320" s="7"/>
      <c r="G320" s="7"/>
      <c r="H320" s="7"/>
      <c r="I320" s="7"/>
      <c r="J320" s="7"/>
      <c r="S320" s="7"/>
    </row>
    <row r="321" spans="2:19" ht="14.25" customHeight="1" x14ac:dyDescent="0.2">
      <c r="B321" s="7"/>
      <c r="C321" s="7"/>
      <c r="E321" s="7"/>
      <c r="G321" s="7"/>
      <c r="H321" s="7"/>
      <c r="I321" s="7"/>
      <c r="J321" s="7"/>
      <c r="S321" s="7"/>
    </row>
    <row r="322" spans="2:19" ht="14.25" customHeight="1" x14ac:dyDescent="0.2">
      <c r="B322" s="7"/>
      <c r="C322" s="7"/>
      <c r="E322" s="7"/>
      <c r="G322" s="7"/>
      <c r="H322" s="7"/>
      <c r="I322" s="7"/>
      <c r="J322" s="7"/>
      <c r="S322" s="7"/>
    </row>
    <row r="323" spans="2:19" ht="14.25" customHeight="1" x14ac:dyDescent="0.2">
      <c r="B323" s="7"/>
      <c r="C323" s="7"/>
      <c r="E323" s="7"/>
      <c r="G323" s="7"/>
      <c r="H323" s="7"/>
      <c r="I323" s="7"/>
      <c r="J323" s="7"/>
      <c r="S323" s="7"/>
    </row>
    <row r="324" spans="2:19" ht="14.25" customHeight="1" x14ac:dyDescent="0.2">
      <c r="B324" s="7"/>
      <c r="C324" s="7"/>
      <c r="E324" s="7"/>
      <c r="G324" s="7"/>
      <c r="H324" s="7"/>
      <c r="I324" s="7"/>
      <c r="J324" s="7"/>
      <c r="S324" s="7"/>
    </row>
    <row r="325" spans="2:19" ht="14.25" customHeight="1" x14ac:dyDescent="0.2">
      <c r="B325" s="7"/>
      <c r="C325" s="7"/>
      <c r="E325" s="7"/>
      <c r="G325" s="7"/>
      <c r="H325" s="7"/>
      <c r="I325" s="7"/>
      <c r="J325" s="7"/>
      <c r="S325" s="7"/>
    </row>
    <row r="326" spans="2:19" ht="14.25" customHeight="1" x14ac:dyDescent="0.2">
      <c r="B326" s="7"/>
      <c r="C326" s="7"/>
      <c r="E326" s="7"/>
      <c r="G326" s="7"/>
      <c r="H326" s="7"/>
      <c r="I326" s="7"/>
      <c r="J326" s="7"/>
      <c r="S326" s="7"/>
    </row>
    <row r="327" spans="2:19" ht="14.25" customHeight="1" x14ac:dyDescent="0.2">
      <c r="B327" s="7"/>
      <c r="C327" s="7"/>
      <c r="E327" s="7"/>
      <c r="G327" s="7"/>
      <c r="H327" s="7"/>
      <c r="I327" s="7"/>
      <c r="J327" s="7"/>
      <c r="S327" s="7"/>
    </row>
    <row r="328" spans="2:19" ht="14.25" customHeight="1" x14ac:dyDescent="0.2">
      <c r="B328" s="7"/>
      <c r="C328" s="7"/>
      <c r="E328" s="7"/>
      <c r="G328" s="7"/>
      <c r="H328" s="7"/>
      <c r="I328" s="7"/>
      <c r="J328" s="7"/>
      <c r="S328" s="7"/>
    </row>
    <row r="329" spans="2:19" ht="14.25" customHeight="1" x14ac:dyDescent="0.2">
      <c r="B329" s="7"/>
      <c r="C329" s="7"/>
      <c r="E329" s="7"/>
      <c r="G329" s="7"/>
      <c r="H329" s="7"/>
      <c r="I329" s="7"/>
      <c r="J329" s="7"/>
      <c r="S329" s="7"/>
    </row>
    <row r="330" spans="2:19" ht="14.25" customHeight="1" x14ac:dyDescent="0.2">
      <c r="B330" s="7"/>
      <c r="C330" s="7"/>
      <c r="E330" s="7"/>
      <c r="G330" s="7"/>
      <c r="H330" s="7"/>
      <c r="I330" s="7"/>
      <c r="J330" s="7"/>
      <c r="S330" s="7"/>
    </row>
    <row r="331" spans="2:19" ht="14.25" customHeight="1" x14ac:dyDescent="0.2">
      <c r="B331" s="7"/>
      <c r="C331" s="7"/>
      <c r="E331" s="7"/>
      <c r="G331" s="7"/>
      <c r="H331" s="7"/>
      <c r="I331" s="7"/>
      <c r="J331" s="7"/>
      <c r="S331" s="7"/>
    </row>
    <row r="332" spans="2:19" ht="14.25" customHeight="1" x14ac:dyDescent="0.2">
      <c r="B332" s="7"/>
      <c r="C332" s="7"/>
      <c r="E332" s="7"/>
      <c r="G332" s="7"/>
      <c r="H332" s="7"/>
      <c r="I332" s="7"/>
      <c r="J332" s="7"/>
      <c r="S332" s="7"/>
    </row>
    <row r="333" spans="2:19" ht="14.25" customHeight="1" x14ac:dyDescent="0.2">
      <c r="B333" s="7"/>
      <c r="C333" s="7"/>
      <c r="E333" s="7"/>
      <c r="G333" s="7"/>
      <c r="H333" s="7"/>
      <c r="I333" s="7"/>
      <c r="J333" s="7"/>
      <c r="S333" s="7"/>
    </row>
    <row r="334" spans="2:19" ht="14.25" customHeight="1" x14ac:dyDescent="0.2">
      <c r="B334" s="7"/>
      <c r="C334" s="7"/>
      <c r="E334" s="7"/>
      <c r="G334" s="7"/>
      <c r="H334" s="7"/>
      <c r="I334" s="7"/>
      <c r="J334" s="7"/>
      <c r="S334" s="7"/>
    </row>
    <row r="335" spans="2:19" ht="14.25" customHeight="1" x14ac:dyDescent="0.2">
      <c r="B335" s="7"/>
      <c r="C335" s="7"/>
      <c r="E335" s="7"/>
      <c r="G335" s="7"/>
      <c r="H335" s="7"/>
      <c r="I335" s="7"/>
      <c r="J335" s="7"/>
      <c r="S335" s="7"/>
    </row>
    <row r="336" spans="2:19" ht="14.25" customHeight="1" x14ac:dyDescent="0.2">
      <c r="B336" s="7"/>
      <c r="C336" s="7"/>
      <c r="E336" s="7"/>
      <c r="G336" s="7"/>
      <c r="H336" s="7"/>
      <c r="I336" s="7"/>
      <c r="J336" s="7"/>
      <c r="S336" s="7"/>
    </row>
    <row r="337" spans="2:19" ht="14.25" customHeight="1" x14ac:dyDescent="0.2">
      <c r="B337" s="7"/>
      <c r="C337" s="7"/>
      <c r="E337" s="7"/>
      <c r="G337" s="7"/>
      <c r="H337" s="7"/>
      <c r="I337" s="7"/>
      <c r="J337" s="7"/>
      <c r="S337" s="7"/>
    </row>
    <row r="338" spans="2:19" ht="14.25" customHeight="1" x14ac:dyDescent="0.2">
      <c r="B338" s="7"/>
      <c r="C338" s="7"/>
      <c r="E338" s="7"/>
      <c r="G338" s="7"/>
      <c r="H338" s="7"/>
      <c r="I338" s="7"/>
      <c r="J338" s="7"/>
      <c r="S338" s="7"/>
    </row>
    <row r="339" spans="2:19" ht="14.25" customHeight="1" x14ac:dyDescent="0.2">
      <c r="B339" s="7"/>
      <c r="C339" s="7"/>
      <c r="E339" s="7"/>
      <c r="G339" s="7"/>
      <c r="H339" s="7"/>
      <c r="I339" s="7"/>
      <c r="J339" s="7"/>
      <c r="S339" s="7"/>
    </row>
    <row r="340" spans="2:19" ht="14.25" customHeight="1" x14ac:dyDescent="0.2">
      <c r="B340" s="7"/>
      <c r="C340" s="7"/>
      <c r="E340" s="7"/>
      <c r="G340" s="7"/>
      <c r="H340" s="7"/>
      <c r="I340" s="7"/>
      <c r="J340" s="7"/>
      <c r="S340" s="7"/>
    </row>
    <row r="341" spans="2:19" ht="14.25" customHeight="1" x14ac:dyDescent="0.2">
      <c r="B341" s="7"/>
      <c r="C341" s="7"/>
      <c r="E341" s="7"/>
      <c r="G341" s="7"/>
      <c r="H341" s="7"/>
      <c r="I341" s="7"/>
      <c r="J341" s="7"/>
      <c r="S341" s="7"/>
    </row>
    <row r="342" spans="2:19" ht="14.25" customHeight="1" x14ac:dyDescent="0.2">
      <c r="B342" s="7"/>
      <c r="C342" s="7"/>
      <c r="E342" s="7"/>
      <c r="G342" s="7"/>
      <c r="H342" s="7"/>
      <c r="I342" s="7"/>
      <c r="J342" s="7"/>
      <c r="S342" s="7"/>
    </row>
    <row r="343" spans="2:19" ht="14.25" customHeight="1" x14ac:dyDescent="0.2">
      <c r="B343" s="7"/>
      <c r="C343" s="7"/>
      <c r="E343" s="7"/>
      <c r="G343" s="7"/>
      <c r="H343" s="7"/>
      <c r="I343" s="7"/>
      <c r="J343" s="7"/>
      <c r="S343" s="7"/>
    </row>
    <row r="344" spans="2:19" ht="14.25" customHeight="1" x14ac:dyDescent="0.2">
      <c r="B344" s="7"/>
      <c r="C344" s="7"/>
      <c r="E344" s="7"/>
      <c r="G344" s="7"/>
      <c r="H344" s="7"/>
      <c r="I344" s="7"/>
      <c r="J344" s="7"/>
      <c r="S344" s="7"/>
    </row>
    <row r="345" spans="2:19" ht="14.25" customHeight="1" x14ac:dyDescent="0.2">
      <c r="B345" s="7"/>
      <c r="C345" s="7"/>
      <c r="E345" s="7"/>
      <c r="G345" s="7"/>
      <c r="H345" s="7"/>
      <c r="I345" s="7"/>
      <c r="J345" s="7"/>
      <c r="S345" s="7"/>
    </row>
    <row r="346" spans="2:19" ht="14.25" customHeight="1" x14ac:dyDescent="0.2">
      <c r="B346" s="7"/>
      <c r="C346" s="7"/>
      <c r="E346" s="7"/>
      <c r="G346" s="7"/>
      <c r="H346" s="7"/>
      <c r="I346" s="7"/>
      <c r="J346" s="7"/>
      <c r="S346" s="7"/>
    </row>
    <row r="347" spans="2:19" ht="14.25" customHeight="1" x14ac:dyDescent="0.2">
      <c r="B347" s="7"/>
      <c r="C347" s="7"/>
      <c r="E347" s="7"/>
      <c r="G347" s="7"/>
      <c r="H347" s="7"/>
      <c r="I347" s="7"/>
      <c r="J347" s="7"/>
      <c r="S347" s="7"/>
    </row>
    <row r="348" spans="2:19" ht="14.25" customHeight="1" x14ac:dyDescent="0.2">
      <c r="B348" s="7"/>
      <c r="C348" s="7"/>
      <c r="E348" s="7"/>
      <c r="G348" s="7"/>
      <c r="H348" s="7"/>
      <c r="I348" s="7"/>
      <c r="J348" s="7"/>
      <c r="S348" s="7"/>
    </row>
    <row r="349" spans="2:19" ht="14.25" customHeight="1" x14ac:dyDescent="0.2">
      <c r="B349" s="7"/>
      <c r="C349" s="7"/>
      <c r="E349" s="7"/>
      <c r="G349" s="7"/>
      <c r="H349" s="7"/>
      <c r="I349" s="7"/>
      <c r="J349" s="7"/>
      <c r="S349" s="7"/>
    </row>
    <row r="350" spans="2:19" ht="14.25" customHeight="1" x14ac:dyDescent="0.2">
      <c r="B350" s="7"/>
      <c r="C350" s="7"/>
      <c r="E350" s="7"/>
      <c r="G350" s="7"/>
      <c r="H350" s="7"/>
      <c r="I350" s="7"/>
      <c r="J350" s="7"/>
      <c r="S350" s="7"/>
    </row>
    <row r="351" spans="2:19" ht="14.25" customHeight="1" x14ac:dyDescent="0.2">
      <c r="B351" s="7"/>
      <c r="C351" s="7"/>
      <c r="E351" s="7"/>
      <c r="G351" s="7"/>
      <c r="H351" s="7"/>
      <c r="I351" s="7"/>
      <c r="J351" s="7"/>
      <c r="S351" s="7"/>
    </row>
    <row r="352" spans="2:19" ht="14.25" customHeight="1" x14ac:dyDescent="0.2">
      <c r="B352" s="7"/>
      <c r="C352" s="7"/>
      <c r="E352" s="7"/>
      <c r="G352" s="7"/>
      <c r="H352" s="7"/>
      <c r="I352" s="7"/>
      <c r="J352" s="7"/>
      <c r="S352" s="7"/>
    </row>
    <row r="353" spans="2:19" ht="14.25" customHeight="1" x14ac:dyDescent="0.2">
      <c r="B353" s="7"/>
      <c r="C353" s="7"/>
      <c r="E353" s="7"/>
      <c r="G353" s="7"/>
      <c r="H353" s="7"/>
      <c r="I353" s="7"/>
      <c r="J353" s="7"/>
      <c r="S353" s="7"/>
    </row>
    <row r="354" spans="2:19" ht="14.25" customHeight="1" x14ac:dyDescent="0.2">
      <c r="B354" s="7"/>
      <c r="C354" s="7"/>
      <c r="E354" s="7"/>
      <c r="G354" s="7"/>
      <c r="H354" s="7"/>
      <c r="I354" s="7"/>
      <c r="J354" s="7"/>
      <c r="S354" s="7"/>
    </row>
    <row r="355" spans="2:19" ht="14.25" customHeight="1" x14ac:dyDescent="0.2">
      <c r="B355" s="7"/>
      <c r="C355" s="7"/>
      <c r="E355" s="7"/>
      <c r="G355" s="7"/>
      <c r="H355" s="7"/>
      <c r="I355" s="7"/>
      <c r="J355" s="7"/>
      <c r="S355" s="7"/>
    </row>
    <row r="356" spans="2:19" ht="14.25" customHeight="1" x14ac:dyDescent="0.2">
      <c r="B356" s="7"/>
      <c r="C356" s="7"/>
      <c r="E356" s="7"/>
      <c r="G356" s="7"/>
      <c r="H356" s="7"/>
      <c r="I356" s="7"/>
      <c r="J356" s="7"/>
      <c r="S356" s="7"/>
    </row>
    <row r="357" spans="2:19" ht="14.25" customHeight="1" x14ac:dyDescent="0.2">
      <c r="B357" s="7"/>
      <c r="C357" s="7"/>
      <c r="E357" s="7"/>
      <c r="G357" s="7"/>
      <c r="H357" s="7"/>
      <c r="I357" s="7"/>
      <c r="J357" s="7"/>
      <c r="S357" s="7"/>
    </row>
    <row r="358" spans="2:19" ht="14.25" customHeight="1" x14ac:dyDescent="0.2">
      <c r="B358" s="7"/>
      <c r="C358" s="7"/>
      <c r="E358" s="7"/>
      <c r="G358" s="7"/>
      <c r="H358" s="7"/>
      <c r="I358" s="7"/>
      <c r="J358" s="7"/>
      <c r="S358" s="7"/>
    </row>
    <row r="359" spans="2:19" ht="14.25" customHeight="1" x14ac:dyDescent="0.2">
      <c r="B359" s="7"/>
      <c r="C359" s="7"/>
      <c r="E359" s="7"/>
      <c r="G359" s="7"/>
      <c r="H359" s="7"/>
      <c r="I359" s="7"/>
      <c r="J359" s="7"/>
      <c r="S359" s="7"/>
    </row>
    <row r="360" spans="2:19" ht="14.25" customHeight="1" x14ac:dyDescent="0.2">
      <c r="B360" s="7"/>
      <c r="C360" s="7"/>
      <c r="E360" s="7"/>
      <c r="G360" s="7"/>
      <c r="H360" s="7"/>
      <c r="I360" s="7"/>
      <c r="J360" s="7"/>
      <c r="S360" s="7"/>
    </row>
    <row r="361" spans="2:19" ht="14.25" customHeight="1" x14ac:dyDescent="0.2">
      <c r="B361" s="7"/>
      <c r="C361" s="7"/>
      <c r="E361" s="7"/>
      <c r="G361" s="7"/>
      <c r="H361" s="7"/>
      <c r="I361" s="7"/>
      <c r="J361" s="7"/>
      <c r="S361" s="7"/>
    </row>
    <row r="362" spans="2:19" ht="14.25" customHeight="1" x14ac:dyDescent="0.2">
      <c r="B362" s="7"/>
      <c r="C362" s="7"/>
      <c r="E362" s="7"/>
      <c r="G362" s="7"/>
      <c r="H362" s="7"/>
      <c r="I362" s="7"/>
      <c r="J362" s="7"/>
      <c r="S362" s="7"/>
    </row>
    <row r="363" spans="2:19" ht="14.25" customHeight="1" x14ac:dyDescent="0.2">
      <c r="B363" s="7"/>
      <c r="C363" s="7"/>
      <c r="E363" s="7"/>
      <c r="G363" s="7"/>
      <c r="H363" s="7"/>
      <c r="I363" s="7"/>
      <c r="J363" s="7"/>
      <c r="S363" s="7"/>
    </row>
    <row r="364" spans="2:19" ht="14.25" customHeight="1" x14ac:dyDescent="0.2">
      <c r="B364" s="7"/>
      <c r="C364" s="7"/>
      <c r="E364" s="7"/>
      <c r="G364" s="7"/>
      <c r="H364" s="7"/>
      <c r="I364" s="7"/>
      <c r="J364" s="7"/>
      <c r="S364" s="7"/>
    </row>
    <row r="365" spans="2:19" ht="14.25" customHeight="1" x14ac:dyDescent="0.2">
      <c r="B365" s="7"/>
      <c r="C365" s="7"/>
      <c r="E365" s="7"/>
      <c r="G365" s="7"/>
      <c r="H365" s="7"/>
      <c r="I365" s="7"/>
      <c r="J365" s="7"/>
      <c r="S365" s="7"/>
    </row>
    <row r="366" spans="2:19" ht="14.25" customHeight="1" x14ac:dyDescent="0.2">
      <c r="B366" s="7"/>
      <c r="C366" s="7"/>
      <c r="E366" s="7"/>
      <c r="G366" s="7"/>
      <c r="H366" s="7"/>
      <c r="I366" s="7"/>
      <c r="J366" s="7"/>
      <c r="S366" s="7"/>
    </row>
    <row r="367" spans="2:19" ht="14.25" customHeight="1" x14ac:dyDescent="0.2">
      <c r="B367" s="7"/>
      <c r="C367" s="7"/>
      <c r="E367" s="7"/>
      <c r="G367" s="7"/>
      <c r="H367" s="7"/>
      <c r="I367" s="7"/>
      <c r="J367" s="7"/>
      <c r="S367" s="7"/>
    </row>
    <row r="368" spans="2:19" ht="14.25" customHeight="1" x14ac:dyDescent="0.2">
      <c r="B368" s="7"/>
      <c r="C368" s="7"/>
      <c r="E368" s="7"/>
      <c r="G368" s="7"/>
      <c r="H368" s="7"/>
      <c r="I368" s="7"/>
      <c r="J368" s="7"/>
      <c r="S368" s="7"/>
    </row>
    <row r="369" spans="2:19" ht="14.25" customHeight="1" x14ac:dyDescent="0.2">
      <c r="B369" s="7"/>
      <c r="C369" s="7"/>
      <c r="E369" s="7"/>
      <c r="G369" s="7"/>
      <c r="H369" s="7"/>
      <c r="I369" s="7"/>
      <c r="J369" s="7"/>
      <c r="S369" s="7"/>
    </row>
    <row r="370" spans="2:19" ht="14.25" customHeight="1" x14ac:dyDescent="0.2">
      <c r="B370" s="7"/>
      <c r="C370" s="7"/>
      <c r="E370" s="7"/>
      <c r="G370" s="7"/>
      <c r="H370" s="7"/>
      <c r="I370" s="7"/>
      <c r="J370" s="7"/>
      <c r="S370" s="7"/>
    </row>
    <row r="371" spans="2:19" ht="14.25" customHeight="1" x14ac:dyDescent="0.2">
      <c r="B371" s="7"/>
      <c r="C371" s="7"/>
      <c r="E371" s="7"/>
      <c r="G371" s="7"/>
      <c r="H371" s="7"/>
      <c r="I371" s="7"/>
      <c r="J371" s="7"/>
      <c r="S371" s="7"/>
    </row>
    <row r="372" spans="2:19" ht="14.25" customHeight="1" x14ac:dyDescent="0.2">
      <c r="B372" s="7"/>
      <c r="C372" s="7"/>
      <c r="E372" s="7"/>
      <c r="G372" s="7"/>
      <c r="H372" s="7"/>
      <c r="I372" s="7"/>
      <c r="J372" s="7"/>
      <c r="S372" s="7"/>
    </row>
    <row r="373" spans="2:19" ht="14.25" customHeight="1" x14ac:dyDescent="0.2">
      <c r="B373" s="7"/>
      <c r="C373" s="7"/>
      <c r="E373" s="7"/>
      <c r="G373" s="7"/>
      <c r="H373" s="7"/>
      <c r="I373" s="7"/>
      <c r="J373" s="7"/>
      <c r="S373" s="7"/>
    </row>
    <row r="374" spans="2:19" ht="14.25" customHeight="1" x14ac:dyDescent="0.2">
      <c r="B374" s="7"/>
      <c r="C374" s="7"/>
      <c r="E374" s="7"/>
      <c r="G374" s="7"/>
      <c r="H374" s="7"/>
      <c r="I374" s="7"/>
      <c r="J374" s="7"/>
      <c r="S374" s="7"/>
    </row>
    <row r="375" spans="2:19" ht="14.25" customHeight="1" x14ac:dyDescent="0.2">
      <c r="B375" s="7"/>
      <c r="C375" s="7"/>
      <c r="E375" s="7"/>
      <c r="G375" s="7"/>
      <c r="H375" s="7"/>
      <c r="I375" s="7"/>
      <c r="J375" s="7"/>
      <c r="S375" s="7"/>
    </row>
    <row r="376" spans="2:19" ht="14.25" customHeight="1" x14ac:dyDescent="0.2">
      <c r="B376" s="7"/>
      <c r="C376" s="7"/>
      <c r="E376" s="7"/>
      <c r="G376" s="7"/>
      <c r="H376" s="7"/>
      <c r="I376" s="7"/>
      <c r="J376" s="7"/>
      <c r="S376" s="7"/>
    </row>
    <row r="377" spans="2:19" ht="14.25" customHeight="1" x14ac:dyDescent="0.2">
      <c r="B377" s="7"/>
      <c r="C377" s="7"/>
      <c r="E377" s="7"/>
      <c r="G377" s="7"/>
      <c r="H377" s="7"/>
      <c r="I377" s="7"/>
      <c r="J377" s="7"/>
      <c r="S377" s="7"/>
    </row>
    <row r="378" spans="2:19" ht="14.25" customHeight="1" x14ac:dyDescent="0.2">
      <c r="B378" s="7"/>
      <c r="C378" s="7"/>
      <c r="E378" s="7"/>
      <c r="G378" s="7"/>
      <c r="H378" s="7"/>
      <c r="I378" s="7"/>
      <c r="J378" s="7"/>
      <c r="S378" s="7"/>
    </row>
    <row r="379" spans="2:19" ht="14.25" customHeight="1" x14ac:dyDescent="0.2">
      <c r="B379" s="7"/>
      <c r="C379" s="7"/>
      <c r="E379" s="7"/>
      <c r="G379" s="7"/>
      <c r="H379" s="7"/>
      <c r="I379" s="7"/>
      <c r="J379" s="7"/>
      <c r="S379" s="7"/>
    </row>
    <row r="380" spans="2:19" ht="14.25" customHeight="1" x14ac:dyDescent="0.2">
      <c r="B380" s="7"/>
      <c r="C380" s="7"/>
      <c r="E380" s="7"/>
      <c r="G380" s="7"/>
      <c r="H380" s="7"/>
      <c r="I380" s="7"/>
      <c r="J380" s="7"/>
      <c r="S380" s="7"/>
    </row>
    <row r="381" spans="2:19" ht="14.25" customHeight="1" x14ac:dyDescent="0.2">
      <c r="B381" s="7"/>
      <c r="C381" s="7"/>
      <c r="E381" s="7"/>
      <c r="G381" s="7"/>
      <c r="H381" s="7"/>
      <c r="I381" s="7"/>
      <c r="J381" s="7"/>
      <c r="S381" s="7"/>
    </row>
    <row r="382" spans="2:19" ht="14.25" customHeight="1" x14ac:dyDescent="0.2">
      <c r="B382" s="7"/>
      <c r="C382" s="7"/>
      <c r="E382" s="7"/>
      <c r="G382" s="7"/>
      <c r="H382" s="7"/>
      <c r="I382" s="7"/>
      <c r="J382" s="7"/>
      <c r="S382" s="7"/>
    </row>
    <row r="383" spans="2:19" ht="14.25" customHeight="1" x14ac:dyDescent="0.2">
      <c r="B383" s="7"/>
      <c r="C383" s="7"/>
      <c r="E383" s="7"/>
      <c r="G383" s="7"/>
      <c r="H383" s="7"/>
      <c r="I383" s="7"/>
      <c r="J383" s="7"/>
      <c r="S383" s="7"/>
    </row>
    <row r="384" spans="2:19" ht="14.25" customHeight="1" x14ac:dyDescent="0.2">
      <c r="B384" s="7"/>
      <c r="C384" s="7"/>
      <c r="E384" s="7"/>
      <c r="G384" s="7"/>
      <c r="H384" s="7"/>
      <c r="I384" s="7"/>
      <c r="J384" s="7"/>
      <c r="S384" s="7"/>
    </row>
    <row r="385" spans="2:19" ht="14.25" customHeight="1" x14ac:dyDescent="0.2">
      <c r="B385" s="7"/>
      <c r="C385" s="7"/>
      <c r="E385" s="7"/>
      <c r="G385" s="7"/>
      <c r="H385" s="7"/>
      <c r="I385" s="7"/>
      <c r="J385" s="7"/>
      <c r="S385" s="7"/>
    </row>
    <row r="386" spans="2:19" ht="14.25" customHeight="1" x14ac:dyDescent="0.2">
      <c r="B386" s="7"/>
      <c r="C386" s="7"/>
      <c r="E386" s="7"/>
      <c r="G386" s="7"/>
      <c r="H386" s="7"/>
      <c r="I386" s="7"/>
      <c r="J386" s="7"/>
      <c r="S386" s="7"/>
    </row>
    <row r="387" spans="2:19" ht="14.25" customHeight="1" x14ac:dyDescent="0.2">
      <c r="B387" s="7"/>
      <c r="C387" s="7"/>
      <c r="E387" s="7"/>
      <c r="G387" s="7"/>
      <c r="H387" s="7"/>
      <c r="I387" s="7"/>
      <c r="J387" s="7"/>
      <c r="S387" s="7"/>
    </row>
    <row r="388" spans="2:19" ht="14.25" customHeight="1" x14ac:dyDescent="0.2">
      <c r="B388" s="7"/>
      <c r="C388" s="7"/>
      <c r="E388" s="7"/>
      <c r="G388" s="7"/>
      <c r="H388" s="7"/>
      <c r="I388" s="7"/>
      <c r="J388" s="7"/>
      <c r="S388" s="7"/>
    </row>
    <row r="389" spans="2:19" ht="14.25" customHeight="1" x14ac:dyDescent="0.2">
      <c r="B389" s="7"/>
      <c r="C389" s="7"/>
      <c r="E389" s="7"/>
      <c r="G389" s="7"/>
      <c r="H389" s="7"/>
      <c r="I389" s="7"/>
      <c r="J389" s="7"/>
      <c r="S389" s="7"/>
    </row>
    <row r="390" spans="2:19" ht="14.25" customHeight="1" x14ac:dyDescent="0.2">
      <c r="B390" s="7"/>
      <c r="C390" s="7"/>
      <c r="E390" s="7"/>
      <c r="G390" s="7"/>
      <c r="H390" s="7"/>
      <c r="I390" s="7"/>
      <c r="J390" s="7"/>
      <c r="S390" s="7"/>
    </row>
    <row r="391" spans="2:19" ht="14.25" customHeight="1" x14ac:dyDescent="0.2">
      <c r="B391" s="7"/>
      <c r="C391" s="7"/>
      <c r="E391" s="7"/>
      <c r="G391" s="7"/>
      <c r="H391" s="7"/>
      <c r="I391" s="7"/>
      <c r="J391" s="7"/>
      <c r="S391" s="7"/>
    </row>
    <row r="392" spans="2:19" ht="14.25" customHeight="1" x14ac:dyDescent="0.2">
      <c r="B392" s="7"/>
      <c r="C392" s="7"/>
      <c r="E392" s="7"/>
      <c r="G392" s="7"/>
      <c r="H392" s="7"/>
      <c r="I392" s="7"/>
      <c r="J392" s="7"/>
      <c r="S392" s="7"/>
    </row>
    <row r="393" spans="2:19" ht="14.25" customHeight="1" x14ac:dyDescent="0.2">
      <c r="B393" s="7"/>
      <c r="C393" s="7"/>
      <c r="E393" s="7"/>
      <c r="G393" s="7"/>
      <c r="H393" s="7"/>
      <c r="I393" s="7"/>
      <c r="J393" s="7"/>
      <c r="S393" s="7"/>
    </row>
    <row r="394" spans="2:19" ht="14.25" customHeight="1" x14ac:dyDescent="0.2">
      <c r="B394" s="7"/>
      <c r="C394" s="7"/>
      <c r="E394" s="7"/>
      <c r="G394" s="7"/>
      <c r="H394" s="7"/>
      <c r="I394" s="7"/>
      <c r="J394" s="7"/>
      <c r="S394" s="7"/>
    </row>
    <row r="395" spans="2:19" ht="14.25" customHeight="1" x14ac:dyDescent="0.2">
      <c r="B395" s="7"/>
      <c r="C395" s="7"/>
      <c r="E395" s="7"/>
      <c r="G395" s="7"/>
      <c r="H395" s="7"/>
      <c r="I395" s="7"/>
      <c r="J395" s="7"/>
      <c r="S395" s="7"/>
    </row>
    <row r="396" spans="2:19" ht="14.25" customHeight="1" x14ac:dyDescent="0.2">
      <c r="B396" s="7"/>
      <c r="C396" s="7"/>
      <c r="E396" s="7"/>
      <c r="G396" s="7"/>
      <c r="H396" s="7"/>
      <c r="I396" s="7"/>
      <c r="J396" s="7"/>
      <c r="S396" s="7"/>
    </row>
    <row r="397" spans="2:19" ht="14.25" customHeight="1" x14ac:dyDescent="0.2">
      <c r="B397" s="7"/>
      <c r="C397" s="7"/>
      <c r="E397" s="7"/>
      <c r="G397" s="7"/>
      <c r="H397" s="7"/>
      <c r="I397" s="7"/>
      <c r="J397" s="7"/>
      <c r="S397" s="7"/>
    </row>
    <row r="398" spans="2:19" ht="14.25" customHeight="1" x14ac:dyDescent="0.2">
      <c r="B398" s="7"/>
      <c r="C398" s="7"/>
      <c r="E398" s="7"/>
      <c r="G398" s="7"/>
      <c r="H398" s="7"/>
      <c r="I398" s="7"/>
      <c r="J398" s="7"/>
      <c r="S398" s="7"/>
    </row>
    <row r="399" spans="2:19" ht="14.25" customHeight="1" x14ac:dyDescent="0.2">
      <c r="B399" s="7"/>
      <c r="C399" s="7"/>
      <c r="E399" s="7"/>
      <c r="G399" s="7"/>
      <c r="H399" s="7"/>
      <c r="I399" s="7"/>
      <c r="J399" s="7"/>
      <c r="S399" s="7"/>
    </row>
    <row r="400" spans="2:19" ht="14.25" customHeight="1" x14ac:dyDescent="0.2">
      <c r="B400" s="7"/>
      <c r="C400" s="7"/>
      <c r="E400" s="7"/>
      <c r="G400" s="7"/>
      <c r="H400" s="7"/>
      <c r="I400" s="7"/>
      <c r="J400" s="7"/>
      <c r="S400" s="7"/>
    </row>
    <row r="401" spans="2:19" ht="14.25" customHeight="1" x14ac:dyDescent="0.2">
      <c r="B401" s="7"/>
      <c r="C401" s="7"/>
      <c r="E401" s="7"/>
      <c r="G401" s="7"/>
      <c r="H401" s="7"/>
      <c r="I401" s="7"/>
      <c r="J401" s="7"/>
      <c r="S401" s="7"/>
    </row>
    <row r="402" spans="2:19" ht="14.25" customHeight="1" x14ac:dyDescent="0.2">
      <c r="B402" s="7"/>
      <c r="C402" s="7"/>
      <c r="E402" s="7"/>
      <c r="G402" s="7"/>
      <c r="H402" s="7"/>
      <c r="I402" s="7"/>
      <c r="J402" s="7"/>
      <c r="S402" s="7"/>
    </row>
    <row r="403" spans="2:19" ht="14.25" customHeight="1" x14ac:dyDescent="0.2">
      <c r="B403" s="7"/>
      <c r="C403" s="7"/>
      <c r="E403" s="7"/>
      <c r="G403" s="7"/>
      <c r="H403" s="7"/>
      <c r="I403" s="7"/>
      <c r="J403" s="7"/>
      <c r="S403" s="7"/>
    </row>
    <row r="404" spans="2:19" ht="14.25" customHeight="1" x14ac:dyDescent="0.2">
      <c r="B404" s="7"/>
      <c r="C404" s="7"/>
      <c r="E404" s="7"/>
      <c r="G404" s="7"/>
      <c r="H404" s="7"/>
      <c r="I404" s="7"/>
      <c r="J404" s="7"/>
      <c r="S404" s="7"/>
    </row>
    <row r="405" spans="2:19" ht="14.25" customHeight="1" x14ac:dyDescent="0.2">
      <c r="B405" s="7"/>
      <c r="C405" s="7"/>
      <c r="E405" s="7"/>
      <c r="G405" s="7"/>
      <c r="H405" s="7"/>
      <c r="I405" s="7"/>
      <c r="J405" s="7"/>
      <c r="S405" s="7"/>
    </row>
    <row r="406" spans="2:19" ht="14.25" customHeight="1" x14ac:dyDescent="0.2">
      <c r="B406" s="7"/>
      <c r="C406" s="7"/>
      <c r="E406" s="7"/>
      <c r="G406" s="7"/>
      <c r="H406" s="7"/>
      <c r="I406" s="7"/>
      <c r="J406" s="7"/>
      <c r="S406" s="7"/>
    </row>
    <row r="407" spans="2:19" ht="14.25" customHeight="1" x14ac:dyDescent="0.2">
      <c r="B407" s="7"/>
      <c r="C407" s="7"/>
      <c r="E407" s="7"/>
      <c r="G407" s="7"/>
      <c r="H407" s="7"/>
      <c r="I407" s="7"/>
      <c r="J407" s="7"/>
      <c r="S407" s="7"/>
    </row>
    <row r="408" spans="2:19" ht="14.25" customHeight="1" x14ac:dyDescent="0.2">
      <c r="B408" s="7"/>
      <c r="C408" s="7"/>
      <c r="E408" s="7"/>
      <c r="G408" s="7"/>
      <c r="H408" s="7"/>
      <c r="I408" s="7"/>
      <c r="J408" s="7"/>
      <c r="S408" s="7"/>
    </row>
    <row r="409" spans="2:19" ht="14.25" customHeight="1" x14ac:dyDescent="0.2">
      <c r="B409" s="7"/>
      <c r="C409" s="7"/>
      <c r="E409" s="7"/>
      <c r="G409" s="7"/>
      <c r="H409" s="7"/>
      <c r="I409" s="7"/>
      <c r="J409" s="7"/>
      <c r="S409" s="7"/>
    </row>
    <row r="410" spans="2:19" ht="14.25" customHeight="1" x14ac:dyDescent="0.2">
      <c r="B410" s="7"/>
      <c r="C410" s="7"/>
      <c r="E410" s="7"/>
      <c r="G410" s="7"/>
      <c r="H410" s="7"/>
      <c r="I410" s="7"/>
      <c r="J410" s="7"/>
      <c r="S410" s="7"/>
    </row>
    <row r="411" spans="2:19" ht="14.25" customHeight="1" x14ac:dyDescent="0.2">
      <c r="B411" s="7"/>
      <c r="C411" s="7"/>
      <c r="E411" s="7"/>
      <c r="G411" s="7"/>
      <c r="H411" s="7"/>
      <c r="I411" s="7"/>
      <c r="J411" s="7"/>
      <c r="S411" s="7"/>
    </row>
    <row r="412" spans="2:19" ht="14.25" customHeight="1" x14ac:dyDescent="0.2">
      <c r="B412" s="7"/>
      <c r="C412" s="7"/>
      <c r="E412" s="7"/>
      <c r="G412" s="7"/>
      <c r="H412" s="7"/>
      <c r="I412" s="7"/>
      <c r="J412" s="7"/>
      <c r="S412" s="7"/>
    </row>
    <row r="413" spans="2:19" ht="14.25" customHeight="1" x14ac:dyDescent="0.2">
      <c r="B413" s="7"/>
      <c r="C413" s="7"/>
      <c r="E413" s="7"/>
      <c r="G413" s="7"/>
      <c r="H413" s="7"/>
      <c r="I413" s="7"/>
      <c r="J413" s="7"/>
      <c r="S413" s="7"/>
    </row>
    <row r="414" spans="2:19" ht="14.25" customHeight="1" x14ac:dyDescent="0.2">
      <c r="B414" s="7"/>
      <c r="C414" s="7"/>
      <c r="E414" s="7"/>
      <c r="G414" s="7"/>
      <c r="H414" s="7"/>
      <c r="I414" s="7"/>
      <c r="J414" s="7"/>
      <c r="S414" s="7"/>
    </row>
    <row r="415" spans="2:19" ht="14.25" customHeight="1" x14ac:dyDescent="0.2">
      <c r="B415" s="7"/>
      <c r="C415" s="7"/>
      <c r="E415" s="7"/>
      <c r="G415" s="7"/>
      <c r="H415" s="7"/>
      <c r="I415" s="7"/>
      <c r="J415" s="7"/>
      <c r="S415" s="7"/>
    </row>
    <row r="416" spans="2:19" ht="14.25" customHeight="1" x14ac:dyDescent="0.2">
      <c r="B416" s="7"/>
      <c r="C416" s="7"/>
      <c r="E416" s="7"/>
      <c r="G416" s="7"/>
      <c r="H416" s="7"/>
      <c r="I416" s="7"/>
      <c r="J416" s="7"/>
      <c r="S416" s="7"/>
    </row>
    <row r="417" spans="2:19" ht="14.25" customHeight="1" x14ac:dyDescent="0.2">
      <c r="B417" s="7"/>
      <c r="C417" s="7"/>
      <c r="E417" s="7"/>
      <c r="G417" s="7"/>
      <c r="H417" s="7"/>
      <c r="I417" s="7"/>
      <c r="J417" s="7"/>
      <c r="S417" s="7"/>
    </row>
    <row r="418" spans="2:19" ht="14.25" customHeight="1" x14ac:dyDescent="0.2">
      <c r="B418" s="7"/>
      <c r="C418" s="7"/>
      <c r="E418" s="7"/>
      <c r="G418" s="7"/>
      <c r="H418" s="7"/>
      <c r="I418" s="7"/>
      <c r="J418" s="7"/>
      <c r="S418" s="7"/>
    </row>
    <row r="419" spans="2:19" ht="14.25" customHeight="1" x14ac:dyDescent="0.2">
      <c r="B419" s="7"/>
      <c r="C419" s="7"/>
      <c r="E419" s="7"/>
      <c r="G419" s="7"/>
      <c r="H419" s="7"/>
      <c r="I419" s="7"/>
      <c r="J419" s="7"/>
      <c r="S419" s="7"/>
    </row>
    <row r="420" spans="2:19" ht="14.25" customHeight="1" x14ac:dyDescent="0.2">
      <c r="B420" s="7"/>
      <c r="C420" s="7"/>
      <c r="E420" s="7"/>
      <c r="G420" s="7"/>
      <c r="H420" s="7"/>
      <c r="I420" s="7"/>
      <c r="J420" s="7"/>
      <c r="S420" s="7"/>
    </row>
    <row r="421" spans="2:19" ht="14.25" customHeight="1" x14ac:dyDescent="0.2">
      <c r="B421" s="7"/>
      <c r="C421" s="7"/>
      <c r="E421" s="7"/>
      <c r="G421" s="7"/>
      <c r="H421" s="7"/>
      <c r="I421" s="7"/>
      <c r="J421" s="7"/>
      <c r="S421" s="7"/>
    </row>
    <row r="422" spans="2:19" ht="14.25" customHeight="1" x14ac:dyDescent="0.2">
      <c r="B422" s="7"/>
      <c r="C422" s="7"/>
      <c r="E422" s="7"/>
      <c r="G422" s="7"/>
      <c r="H422" s="7"/>
      <c r="I422" s="7"/>
      <c r="J422" s="7"/>
      <c r="S422" s="7"/>
    </row>
    <row r="423" spans="2:19" ht="14.25" customHeight="1" x14ac:dyDescent="0.2">
      <c r="B423" s="7"/>
      <c r="C423" s="7"/>
      <c r="E423" s="7"/>
      <c r="G423" s="7"/>
      <c r="H423" s="7"/>
      <c r="I423" s="7"/>
      <c r="J423" s="7"/>
      <c r="S423" s="7"/>
    </row>
    <row r="424" spans="2:19" ht="14.25" customHeight="1" x14ac:dyDescent="0.2">
      <c r="B424" s="7"/>
      <c r="C424" s="7"/>
      <c r="E424" s="7"/>
      <c r="G424" s="7"/>
      <c r="H424" s="7"/>
      <c r="I424" s="7"/>
      <c r="J424" s="7"/>
      <c r="S424" s="7"/>
    </row>
    <row r="425" spans="2:19" ht="14.25" customHeight="1" x14ac:dyDescent="0.2">
      <c r="B425" s="7"/>
      <c r="C425" s="7"/>
      <c r="E425" s="7"/>
      <c r="G425" s="7"/>
      <c r="H425" s="7"/>
      <c r="I425" s="7"/>
      <c r="J425" s="7"/>
      <c r="S425" s="7"/>
    </row>
    <row r="426" spans="2:19" ht="14.25" customHeight="1" x14ac:dyDescent="0.2">
      <c r="B426" s="7"/>
      <c r="C426" s="7"/>
      <c r="E426" s="7"/>
      <c r="G426" s="7"/>
      <c r="H426" s="7"/>
      <c r="I426" s="7"/>
      <c r="J426" s="7"/>
      <c r="S426" s="7"/>
    </row>
    <row r="427" spans="2:19" ht="14.25" customHeight="1" x14ac:dyDescent="0.2">
      <c r="B427" s="7"/>
      <c r="C427" s="7"/>
      <c r="E427" s="7"/>
      <c r="G427" s="7"/>
      <c r="H427" s="7"/>
      <c r="I427" s="7"/>
      <c r="J427" s="7"/>
      <c r="S427" s="7"/>
    </row>
    <row r="428" spans="2:19" ht="14.25" customHeight="1" x14ac:dyDescent="0.2">
      <c r="B428" s="7"/>
      <c r="C428" s="7"/>
      <c r="E428" s="7"/>
      <c r="G428" s="7"/>
      <c r="H428" s="7"/>
      <c r="I428" s="7"/>
      <c r="J428" s="7"/>
      <c r="S428" s="7"/>
    </row>
    <row r="429" spans="2:19" ht="14.25" customHeight="1" x14ac:dyDescent="0.2">
      <c r="B429" s="7"/>
      <c r="C429" s="7"/>
      <c r="E429" s="7"/>
      <c r="G429" s="7"/>
      <c r="H429" s="7"/>
      <c r="I429" s="7"/>
      <c r="J429" s="7"/>
      <c r="S429" s="7"/>
    </row>
    <row r="430" spans="2:19" ht="14.25" customHeight="1" x14ac:dyDescent="0.2">
      <c r="B430" s="7"/>
      <c r="C430" s="7"/>
      <c r="E430" s="7"/>
      <c r="G430" s="7"/>
      <c r="H430" s="7"/>
      <c r="I430" s="7"/>
      <c r="J430" s="7"/>
      <c r="S430" s="7"/>
    </row>
    <row r="431" spans="2:19" ht="14.25" customHeight="1" x14ac:dyDescent="0.2">
      <c r="B431" s="7"/>
      <c r="C431" s="7"/>
      <c r="E431" s="7"/>
      <c r="G431" s="7"/>
      <c r="H431" s="7"/>
      <c r="I431" s="7"/>
      <c r="J431" s="7"/>
      <c r="S431" s="7"/>
    </row>
    <row r="432" spans="2:19" ht="14.25" customHeight="1" x14ac:dyDescent="0.2">
      <c r="B432" s="7"/>
      <c r="C432" s="7"/>
      <c r="E432" s="7"/>
      <c r="G432" s="7"/>
      <c r="H432" s="7"/>
      <c r="I432" s="7"/>
      <c r="J432" s="7"/>
      <c r="S432" s="7"/>
    </row>
    <row r="433" spans="2:19" ht="14.25" customHeight="1" x14ac:dyDescent="0.2">
      <c r="B433" s="7"/>
      <c r="C433" s="7"/>
      <c r="E433" s="7"/>
      <c r="G433" s="7"/>
      <c r="H433" s="7"/>
      <c r="I433" s="7"/>
      <c r="J433" s="7"/>
      <c r="S433" s="7"/>
    </row>
    <row r="434" spans="2:19" ht="14.25" customHeight="1" x14ac:dyDescent="0.2">
      <c r="B434" s="7"/>
      <c r="C434" s="7"/>
      <c r="E434" s="7"/>
      <c r="G434" s="7"/>
      <c r="H434" s="7"/>
      <c r="I434" s="7"/>
      <c r="J434" s="7"/>
      <c r="S434" s="7"/>
    </row>
    <row r="435" spans="2:19" ht="14.25" customHeight="1" x14ac:dyDescent="0.2">
      <c r="B435" s="7"/>
      <c r="C435" s="7"/>
      <c r="E435" s="7"/>
      <c r="G435" s="7"/>
      <c r="H435" s="7"/>
      <c r="I435" s="7"/>
      <c r="J435" s="7"/>
      <c r="S435" s="7"/>
    </row>
    <row r="436" spans="2:19" ht="14.25" customHeight="1" x14ac:dyDescent="0.2">
      <c r="B436" s="7"/>
      <c r="C436" s="7"/>
      <c r="E436" s="7"/>
      <c r="G436" s="7"/>
      <c r="H436" s="7"/>
      <c r="I436" s="7"/>
      <c r="J436" s="7"/>
      <c r="S436" s="7"/>
    </row>
    <row r="437" spans="2:19" ht="14.25" customHeight="1" x14ac:dyDescent="0.2">
      <c r="B437" s="7"/>
      <c r="C437" s="7"/>
      <c r="E437" s="7"/>
      <c r="G437" s="7"/>
      <c r="H437" s="7"/>
      <c r="I437" s="7"/>
      <c r="J437" s="7"/>
      <c r="S437" s="7"/>
    </row>
    <row r="438" spans="2:19" ht="14.25" customHeight="1" x14ac:dyDescent="0.2">
      <c r="B438" s="7"/>
      <c r="C438" s="7"/>
      <c r="E438" s="7"/>
      <c r="G438" s="7"/>
      <c r="H438" s="7"/>
      <c r="I438" s="7"/>
      <c r="J438" s="7"/>
      <c r="S438" s="7"/>
    </row>
    <row r="439" spans="2:19" ht="14.25" customHeight="1" x14ac:dyDescent="0.2">
      <c r="B439" s="7"/>
      <c r="C439" s="7"/>
      <c r="E439" s="7"/>
      <c r="G439" s="7"/>
      <c r="H439" s="7"/>
      <c r="I439" s="7"/>
      <c r="J439" s="7"/>
      <c r="S439" s="7"/>
    </row>
    <row r="440" spans="2:19" ht="14.25" customHeight="1" x14ac:dyDescent="0.2">
      <c r="B440" s="7"/>
      <c r="C440" s="7"/>
      <c r="E440" s="7"/>
      <c r="G440" s="7"/>
      <c r="H440" s="7"/>
      <c r="I440" s="7"/>
      <c r="J440" s="7"/>
      <c r="S440" s="7"/>
    </row>
    <row r="441" spans="2:19" ht="14.25" customHeight="1" x14ac:dyDescent="0.2">
      <c r="B441" s="7"/>
      <c r="C441" s="7"/>
      <c r="E441" s="7"/>
      <c r="G441" s="7"/>
      <c r="H441" s="7"/>
      <c r="I441" s="7"/>
      <c r="J441" s="7"/>
      <c r="S441" s="7"/>
    </row>
    <row r="442" spans="2:19" ht="14.25" customHeight="1" x14ac:dyDescent="0.2">
      <c r="B442" s="7"/>
      <c r="C442" s="7"/>
      <c r="E442" s="7"/>
      <c r="G442" s="7"/>
      <c r="H442" s="7"/>
      <c r="I442" s="7"/>
      <c r="J442" s="7"/>
      <c r="S442" s="7"/>
    </row>
    <row r="443" spans="2:19" ht="14.25" customHeight="1" x14ac:dyDescent="0.2">
      <c r="B443" s="7"/>
      <c r="C443" s="7"/>
      <c r="E443" s="7"/>
      <c r="G443" s="7"/>
      <c r="H443" s="7"/>
      <c r="I443" s="7"/>
      <c r="J443" s="7"/>
      <c r="S443" s="7"/>
    </row>
    <row r="444" spans="2:19" ht="14.25" customHeight="1" x14ac:dyDescent="0.2">
      <c r="B444" s="7"/>
      <c r="C444" s="7"/>
      <c r="E444" s="7"/>
      <c r="G444" s="7"/>
      <c r="H444" s="7"/>
      <c r="I444" s="7"/>
      <c r="J444" s="7"/>
      <c r="S444" s="7"/>
    </row>
    <row r="445" spans="2:19" ht="14.25" customHeight="1" x14ac:dyDescent="0.2">
      <c r="B445" s="7"/>
      <c r="C445" s="7"/>
      <c r="E445" s="7"/>
      <c r="G445" s="7"/>
      <c r="H445" s="7"/>
      <c r="I445" s="7"/>
      <c r="J445" s="7"/>
      <c r="S445" s="7"/>
    </row>
    <row r="446" spans="2:19" ht="14.25" customHeight="1" x14ac:dyDescent="0.2">
      <c r="B446" s="7"/>
      <c r="C446" s="7"/>
      <c r="E446" s="7"/>
      <c r="G446" s="7"/>
      <c r="H446" s="7"/>
      <c r="I446" s="7"/>
      <c r="J446" s="7"/>
      <c r="S446" s="7"/>
    </row>
    <row r="447" spans="2:19" ht="14.25" customHeight="1" x14ac:dyDescent="0.2">
      <c r="B447" s="7"/>
      <c r="C447" s="7"/>
      <c r="E447" s="7"/>
      <c r="G447" s="7"/>
      <c r="H447" s="7"/>
      <c r="I447" s="7"/>
      <c r="J447" s="7"/>
      <c r="S447" s="7"/>
    </row>
    <row r="448" spans="2:19" ht="14.25" customHeight="1" x14ac:dyDescent="0.2">
      <c r="B448" s="7"/>
      <c r="C448" s="7"/>
      <c r="E448" s="7"/>
      <c r="G448" s="7"/>
      <c r="H448" s="7"/>
      <c r="I448" s="7"/>
      <c r="J448" s="7"/>
      <c r="S448" s="7"/>
    </row>
    <row r="449" spans="2:19" ht="14.25" customHeight="1" x14ac:dyDescent="0.2">
      <c r="B449" s="7"/>
      <c r="C449" s="7"/>
      <c r="E449" s="7"/>
      <c r="G449" s="7"/>
      <c r="H449" s="7"/>
      <c r="I449" s="7"/>
      <c r="J449" s="7"/>
      <c r="S449" s="7"/>
    </row>
    <row r="450" spans="2:19" ht="14.25" customHeight="1" x14ac:dyDescent="0.2">
      <c r="B450" s="7"/>
      <c r="C450" s="7"/>
      <c r="E450" s="7"/>
      <c r="G450" s="7"/>
      <c r="H450" s="7"/>
      <c r="I450" s="7"/>
      <c r="J450" s="7"/>
      <c r="S450" s="7"/>
    </row>
    <row r="451" spans="2:19" ht="14.25" customHeight="1" x14ac:dyDescent="0.2">
      <c r="B451" s="7"/>
      <c r="C451" s="7"/>
      <c r="E451" s="7"/>
      <c r="G451" s="7"/>
      <c r="H451" s="7"/>
      <c r="I451" s="7"/>
      <c r="J451" s="7"/>
      <c r="S451" s="7"/>
    </row>
    <row r="452" spans="2:19" ht="14.25" customHeight="1" x14ac:dyDescent="0.2">
      <c r="B452" s="7"/>
      <c r="C452" s="7"/>
      <c r="E452" s="7"/>
      <c r="G452" s="7"/>
      <c r="H452" s="7"/>
      <c r="I452" s="7"/>
      <c r="J452" s="7"/>
      <c r="S452" s="7"/>
    </row>
    <row r="453" spans="2:19" ht="14.25" customHeight="1" x14ac:dyDescent="0.2">
      <c r="B453" s="7"/>
      <c r="C453" s="7"/>
      <c r="E453" s="7"/>
      <c r="G453" s="7"/>
      <c r="H453" s="7"/>
      <c r="I453" s="7"/>
      <c r="J453" s="7"/>
      <c r="S453" s="7"/>
    </row>
    <row r="454" spans="2:19" ht="14.25" customHeight="1" x14ac:dyDescent="0.2">
      <c r="B454" s="7"/>
      <c r="C454" s="7"/>
      <c r="E454" s="7"/>
      <c r="G454" s="7"/>
      <c r="H454" s="7"/>
      <c r="I454" s="7"/>
      <c r="J454" s="7"/>
      <c r="S454" s="7"/>
    </row>
    <row r="455" spans="2:19" ht="14.25" customHeight="1" x14ac:dyDescent="0.2">
      <c r="B455" s="7"/>
      <c r="C455" s="7"/>
      <c r="E455" s="7"/>
      <c r="G455" s="7"/>
      <c r="H455" s="7"/>
      <c r="I455" s="7"/>
      <c r="J455" s="7"/>
      <c r="S455" s="7"/>
    </row>
    <row r="456" spans="2:19" ht="14.25" customHeight="1" x14ac:dyDescent="0.2">
      <c r="B456" s="7"/>
      <c r="C456" s="7"/>
      <c r="E456" s="7"/>
      <c r="G456" s="7"/>
      <c r="H456" s="7"/>
      <c r="I456" s="7"/>
      <c r="J456" s="7"/>
      <c r="S456" s="7"/>
    </row>
    <row r="457" spans="2:19" ht="14.25" customHeight="1" x14ac:dyDescent="0.2">
      <c r="B457" s="7"/>
      <c r="C457" s="7"/>
      <c r="E457" s="7"/>
      <c r="G457" s="7"/>
      <c r="H457" s="7"/>
      <c r="I457" s="7"/>
      <c r="J457" s="7"/>
      <c r="S457" s="7"/>
    </row>
    <row r="458" spans="2:19" ht="14.25" customHeight="1" x14ac:dyDescent="0.2">
      <c r="B458" s="7"/>
      <c r="C458" s="7"/>
      <c r="E458" s="7"/>
      <c r="G458" s="7"/>
      <c r="H458" s="7"/>
      <c r="I458" s="7"/>
      <c r="J458" s="7"/>
      <c r="S458" s="7"/>
    </row>
    <row r="459" spans="2:19" ht="14.25" customHeight="1" x14ac:dyDescent="0.2">
      <c r="B459" s="7"/>
      <c r="C459" s="7"/>
      <c r="E459" s="7"/>
      <c r="G459" s="7"/>
      <c r="H459" s="7"/>
      <c r="I459" s="7"/>
      <c r="J459" s="7"/>
      <c r="S459" s="7"/>
    </row>
    <row r="460" spans="2:19" ht="14.25" customHeight="1" x14ac:dyDescent="0.2">
      <c r="B460" s="7"/>
      <c r="C460" s="7"/>
      <c r="E460" s="7"/>
      <c r="G460" s="7"/>
      <c r="H460" s="7"/>
      <c r="I460" s="7"/>
      <c r="J460" s="7"/>
      <c r="S460" s="7"/>
    </row>
    <row r="461" spans="2:19" ht="14.25" customHeight="1" x14ac:dyDescent="0.2">
      <c r="B461" s="7"/>
      <c r="C461" s="7"/>
      <c r="E461" s="7"/>
      <c r="G461" s="7"/>
      <c r="H461" s="7"/>
      <c r="I461" s="7"/>
      <c r="J461" s="7"/>
      <c r="S461" s="7"/>
    </row>
    <row r="462" spans="2:19" ht="14.25" customHeight="1" x14ac:dyDescent="0.2">
      <c r="B462" s="7"/>
      <c r="C462" s="7"/>
      <c r="E462" s="7"/>
      <c r="G462" s="7"/>
      <c r="H462" s="7"/>
      <c r="I462" s="7"/>
      <c r="J462" s="7"/>
      <c r="S462" s="7"/>
    </row>
    <row r="463" spans="2:19" ht="14.25" customHeight="1" x14ac:dyDescent="0.2">
      <c r="B463" s="7"/>
      <c r="C463" s="7"/>
      <c r="E463" s="7"/>
      <c r="G463" s="7"/>
      <c r="H463" s="7"/>
      <c r="I463" s="7"/>
      <c r="J463" s="7"/>
      <c r="S463" s="7"/>
    </row>
    <row r="464" spans="2:19" ht="14.25" customHeight="1" x14ac:dyDescent="0.2">
      <c r="B464" s="7"/>
      <c r="C464" s="7"/>
      <c r="E464" s="7"/>
      <c r="G464" s="7"/>
      <c r="H464" s="7"/>
      <c r="I464" s="7"/>
      <c r="J464" s="7"/>
      <c r="S464" s="7"/>
    </row>
    <row r="465" spans="2:19" ht="14.25" customHeight="1" x14ac:dyDescent="0.2">
      <c r="B465" s="7"/>
      <c r="C465" s="7"/>
      <c r="E465" s="7"/>
      <c r="G465" s="7"/>
      <c r="H465" s="7"/>
      <c r="I465" s="7"/>
      <c r="J465" s="7"/>
      <c r="S465" s="7"/>
    </row>
    <row r="466" spans="2:19" ht="14.25" customHeight="1" x14ac:dyDescent="0.2">
      <c r="B466" s="7"/>
      <c r="C466" s="7"/>
      <c r="E466" s="7"/>
      <c r="G466" s="7"/>
      <c r="H466" s="7"/>
      <c r="I466" s="7"/>
      <c r="J466" s="7"/>
      <c r="S466" s="7"/>
    </row>
    <row r="467" spans="2:19" ht="14.25" customHeight="1" x14ac:dyDescent="0.2">
      <c r="B467" s="7"/>
      <c r="C467" s="7"/>
      <c r="E467" s="7"/>
      <c r="G467" s="7"/>
      <c r="H467" s="7"/>
      <c r="I467" s="7"/>
      <c r="J467" s="7"/>
      <c r="S467" s="7"/>
    </row>
    <row r="468" spans="2:19" ht="14.25" customHeight="1" x14ac:dyDescent="0.2">
      <c r="B468" s="7"/>
      <c r="C468" s="7"/>
      <c r="E468" s="7"/>
      <c r="G468" s="7"/>
      <c r="H468" s="7"/>
      <c r="I468" s="7"/>
      <c r="J468" s="7"/>
      <c r="S468" s="7"/>
    </row>
    <row r="469" spans="2:19" ht="14.25" customHeight="1" x14ac:dyDescent="0.2">
      <c r="B469" s="7"/>
      <c r="C469" s="7"/>
      <c r="E469" s="7"/>
      <c r="G469" s="7"/>
      <c r="H469" s="7"/>
      <c r="I469" s="7"/>
      <c r="J469" s="7"/>
      <c r="S469" s="7"/>
    </row>
    <row r="470" spans="2:19" ht="14.25" customHeight="1" x14ac:dyDescent="0.2">
      <c r="B470" s="7"/>
      <c r="C470" s="7"/>
      <c r="E470" s="7"/>
      <c r="G470" s="7"/>
      <c r="H470" s="7"/>
      <c r="I470" s="7"/>
      <c r="J470" s="7"/>
      <c r="S470" s="7"/>
    </row>
    <row r="471" spans="2:19" ht="14.25" customHeight="1" x14ac:dyDescent="0.2">
      <c r="B471" s="7"/>
      <c r="C471" s="7"/>
      <c r="E471" s="7"/>
      <c r="G471" s="7"/>
      <c r="H471" s="7"/>
      <c r="I471" s="7"/>
      <c r="J471" s="7"/>
      <c r="S471" s="7"/>
    </row>
    <row r="472" spans="2:19" ht="14.25" customHeight="1" x14ac:dyDescent="0.2">
      <c r="B472" s="7"/>
      <c r="C472" s="7"/>
      <c r="E472" s="7"/>
      <c r="G472" s="7"/>
      <c r="H472" s="7"/>
      <c r="I472" s="7"/>
      <c r="J472" s="7"/>
      <c r="S472" s="7"/>
    </row>
    <row r="473" spans="2:19" ht="14.25" customHeight="1" x14ac:dyDescent="0.2">
      <c r="B473" s="7"/>
      <c r="C473" s="7"/>
      <c r="E473" s="7"/>
      <c r="G473" s="7"/>
      <c r="H473" s="7"/>
      <c r="I473" s="7"/>
      <c r="J473" s="7"/>
      <c r="S473" s="7"/>
    </row>
    <row r="474" spans="2:19" ht="14.25" customHeight="1" x14ac:dyDescent="0.2">
      <c r="B474" s="7"/>
      <c r="C474" s="7"/>
      <c r="E474" s="7"/>
      <c r="G474" s="7"/>
      <c r="H474" s="7"/>
      <c r="I474" s="7"/>
      <c r="J474" s="7"/>
      <c r="S474" s="7"/>
    </row>
    <row r="475" spans="2:19" ht="14.25" customHeight="1" x14ac:dyDescent="0.2">
      <c r="B475" s="7"/>
      <c r="C475" s="7"/>
      <c r="E475" s="7"/>
      <c r="G475" s="7"/>
      <c r="H475" s="7"/>
      <c r="I475" s="7"/>
      <c r="J475" s="7"/>
      <c r="S475" s="7"/>
    </row>
    <row r="476" spans="2:19" ht="14.25" customHeight="1" x14ac:dyDescent="0.2">
      <c r="B476" s="7"/>
      <c r="C476" s="7"/>
      <c r="E476" s="7"/>
      <c r="G476" s="7"/>
      <c r="H476" s="7"/>
      <c r="I476" s="7"/>
      <c r="J476" s="7"/>
      <c r="S476" s="7"/>
    </row>
    <row r="477" spans="2:19" ht="14.25" customHeight="1" x14ac:dyDescent="0.2">
      <c r="B477" s="7"/>
      <c r="C477" s="7"/>
      <c r="E477" s="7"/>
      <c r="G477" s="7"/>
      <c r="H477" s="7"/>
      <c r="I477" s="7"/>
      <c r="J477" s="7"/>
      <c r="S477" s="7"/>
    </row>
    <row r="478" spans="2:19" ht="14.25" customHeight="1" x14ac:dyDescent="0.2">
      <c r="B478" s="7"/>
      <c r="C478" s="7"/>
      <c r="E478" s="7"/>
      <c r="G478" s="7"/>
      <c r="H478" s="7"/>
      <c r="I478" s="7"/>
      <c r="J478" s="7"/>
      <c r="S478" s="7"/>
    </row>
    <row r="479" spans="2:19" ht="14.25" customHeight="1" x14ac:dyDescent="0.2">
      <c r="B479" s="7"/>
      <c r="C479" s="7"/>
      <c r="E479" s="7"/>
      <c r="G479" s="7"/>
      <c r="H479" s="7"/>
      <c r="I479" s="7"/>
      <c r="J479" s="7"/>
      <c r="S479" s="7"/>
    </row>
    <row r="480" spans="2:19" ht="14.25" customHeight="1" x14ac:dyDescent="0.2">
      <c r="B480" s="7"/>
      <c r="C480" s="7"/>
      <c r="E480" s="7"/>
      <c r="G480" s="7"/>
      <c r="H480" s="7"/>
      <c r="I480" s="7"/>
      <c r="J480" s="7"/>
      <c r="S480" s="7"/>
    </row>
    <row r="481" spans="2:19" ht="14.25" customHeight="1" x14ac:dyDescent="0.2">
      <c r="B481" s="7"/>
      <c r="C481" s="7"/>
      <c r="E481" s="7"/>
      <c r="G481" s="7"/>
      <c r="H481" s="7"/>
      <c r="I481" s="7"/>
      <c r="J481" s="7"/>
      <c r="S481" s="7"/>
    </row>
    <row r="482" spans="2:19" ht="14.25" customHeight="1" x14ac:dyDescent="0.2">
      <c r="B482" s="7"/>
      <c r="C482" s="7"/>
      <c r="E482" s="7"/>
      <c r="G482" s="7"/>
      <c r="H482" s="7"/>
      <c r="I482" s="7"/>
      <c r="J482" s="7"/>
      <c r="S482" s="7"/>
    </row>
    <row r="483" spans="2:19" ht="14.25" customHeight="1" x14ac:dyDescent="0.2">
      <c r="B483" s="7"/>
      <c r="C483" s="7"/>
      <c r="E483" s="7"/>
      <c r="G483" s="7"/>
      <c r="H483" s="7"/>
      <c r="I483" s="7"/>
      <c r="J483" s="7"/>
      <c r="S483" s="7"/>
    </row>
    <row r="484" spans="2:19" ht="14.25" customHeight="1" x14ac:dyDescent="0.2">
      <c r="B484" s="7"/>
      <c r="C484" s="7"/>
      <c r="E484" s="7"/>
      <c r="G484" s="7"/>
      <c r="H484" s="7"/>
      <c r="I484" s="7"/>
      <c r="J484" s="7"/>
      <c r="S484" s="7"/>
    </row>
    <row r="485" spans="2:19" ht="14.25" customHeight="1" x14ac:dyDescent="0.2">
      <c r="B485" s="7"/>
      <c r="C485" s="7"/>
      <c r="E485" s="7"/>
      <c r="G485" s="7"/>
      <c r="H485" s="7"/>
      <c r="I485" s="7"/>
      <c r="J485" s="7"/>
      <c r="S485" s="7"/>
    </row>
    <row r="486" spans="2:19" ht="14.25" customHeight="1" x14ac:dyDescent="0.2">
      <c r="B486" s="7"/>
      <c r="C486" s="7"/>
      <c r="E486" s="7"/>
      <c r="G486" s="7"/>
      <c r="H486" s="7"/>
      <c r="I486" s="7"/>
      <c r="J486" s="7"/>
      <c r="S486" s="7"/>
    </row>
    <row r="487" spans="2:19" ht="14.25" customHeight="1" x14ac:dyDescent="0.2">
      <c r="B487" s="7"/>
      <c r="C487" s="7"/>
      <c r="E487" s="7"/>
      <c r="G487" s="7"/>
      <c r="H487" s="7"/>
      <c r="I487" s="7"/>
      <c r="J487" s="7"/>
      <c r="S487" s="7"/>
    </row>
    <row r="488" spans="2:19" ht="14.25" customHeight="1" x14ac:dyDescent="0.2">
      <c r="B488" s="7"/>
      <c r="C488" s="7"/>
      <c r="E488" s="7"/>
      <c r="G488" s="7"/>
      <c r="H488" s="7"/>
      <c r="I488" s="7"/>
      <c r="J488" s="7"/>
      <c r="S488" s="7"/>
    </row>
    <row r="489" spans="2:19" ht="14.25" customHeight="1" x14ac:dyDescent="0.2">
      <c r="B489" s="7"/>
      <c r="C489" s="7"/>
      <c r="E489" s="7"/>
      <c r="G489" s="7"/>
      <c r="H489" s="7"/>
      <c r="I489" s="7"/>
      <c r="J489" s="7"/>
      <c r="S489" s="7"/>
    </row>
    <row r="490" spans="2:19" ht="14.25" customHeight="1" x14ac:dyDescent="0.2">
      <c r="B490" s="7"/>
      <c r="C490" s="7"/>
      <c r="E490" s="7"/>
      <c r="G490" s="7"/>
      <c r="H490" s="7"/>
      <c r="I490" s="7"/>
      <c r="J490" s="7"/>
      <c r="S490" s="7"/>
    </row>
    <row r="491" spans="2:19" ht="14.25" customHeight="1" x14ac:dyDescent="0.2">
      <c r="B491" s="7"/>
      <c r="C491" s="7"/>
      <c r="E491" s="7"/>
      <c r="G491" s="7"/>
      <c r="H491" s="7"/>
      <c r="I491" s="7"/>
      <c r="J491" s="7"/>
      <c r="S491" s="7"/>
    </row>
    <row r="492" spans="2:19" ht="14.25" customHeight="1" x14ac:dyDescent="0.2">
      <c r="B492" s="7"/>
      <c r="C492" s="7"/>
      <c r="E492" s="7"/>
      <c r="G492" s="7"/>
      <c r="H492" s="7"/>
      <c r="I492" s="7"/>
      <c r="J492" s="7"/>
      <c r="S492" s="7"/>
    </row>
    <row r="493" spans="2:19" ht="14.25" customHeight="1" x14ac:dyDescent="0.2">
      <c r="B493" s="7"/>
      <c r="C493" s="7"/>
      <c r="E493" s="7"/>
      <c r="G493" s="7"/>
      <c r="H493" s="7"/>
      <c r="I493" s="7"/>
      <c r="J493" s="7"/>
      <c r="S493" s="7"/>
    </row>
    <row r="494" spans="2:19" ht="14.25" customHeight="1" x14ac:dyDescent="0.2">
      <c r="B494" s="7"/>
      <c r="C494" s="7"/>
      <c r="E494" s="7"/>
      <c r="G494" s="7"/>
      <c r="H494" s="7"/>
      <c r="I494" s="7"/>
      <c r="J494" s="7"/>
      <c r="S494" s="7"/>
    </row>
    <row r="495" spans="2:19" ht="14.25" customHeight="1" x14ac:dyDescent="0.2">
      <c r="B495" s="7"/>
      <c r="C495" s="7"/>
      <c r="E495" s="7"/>
      <c r="G495" s="7"/>
      <c r="H495" s="7"/>
      <c r="I495" s="7"/>
      <c r="J495" s="7"/>
      <c r="S495" s="7"/>
    </row>
    <row r="496" spans="2:19" ht="14.25" customHeight="1" x14ac:dyDescent="0.2">
      <c r="B496" s="7"/>
      <c r="C496" s="7"/>
      <c r="E496" s="7"/>
      <c r="G496" s="7"/>
      <c r="H496" s="7"/>
      <c r="I496" s="7"/>
      <c r="J496" s="7"/>
      <c r="S496" s="7"/>
    </row>
    <row r="497" spans="2:19" ht="14.25" customHeight="1" x14ac:dyDescent="0.2">
      <c r="B497" s="7"/>
      <c r="C497" s="7"/>
      <c r="E497" s="7"/>
      <c r="G497" s="7"/>
      <c r="H497" s="7"/>
      <c r="I497" s="7"/>
      <c r="J497" s="7"/>
      <c r="S497" s="7"/>
    </row>
    <row r="498" spans="2:19" ht="14.25" customHeight="1" x14ac:dyDescent="0.2">
      <c r="B498" s="7"/>
      <c r="C498" s="7"/>
      <c r="E498" s="7"/>
      <c r="G498" s="7"/>
      <c r="H498" s="7"/>
      <c r="I498" s="7"/>
      <c r="J498" s="7"/>
      <c r="S498" s="7"/>
    </row>
    <row r="499" spans="2:19" ht="14.25" customHeight="1" x14ac:dyDescent="0.2">
      <c r="B499" s="7"/>
      <c r="C499" s="7"/>
      <c r="E499" s="7"/>
      <c r="G499" s="7"/>
      <c r="H499" s="7"/>
      <c r="I499" s="7"/>
      <c r="J499" s="7"/>
      <c r="S499" s="7"/>
    </row>
    <row r="500" spans="2:19" ht="14.25" customHeight="1" x14ac:dyDescent="0.2">
      <c r="B500" s="7"/>
      <c r="C500" s="7"/>
      <c r="E500" s="7"/>
      <c r="G500" s="7"/>
      <c r="H500" s="7"/>
      <c r="I500" s="7"/>
      <c r="J500" s="7"/>
      <c r="S500" s="7"/>
    </row>
    <row r="501" spans="2:19" ht="14.25" customHeight="1" x14ac:dyDescent="0.2">
      <c r="B501" s="7"/>
      <c r="C501" s="7"/>
      <c r="E501" s="7"/>
      <c r="G501" s="7"/>
      <c r="H501" s="7"/>
      <c r="I501" s="7"/>
      <c r="J501" s="7"/>
      <c r="S501" s="7"/>
    </row>
    <row r="502" spans="2:19" ht="14.25" customHeight="1" x14ac:dyDescent="0.2">
      <c r="B502" s="7"/>
      <c r="C502" s="7"/>
      <c r="E502" s="7"/>
      <c r="G502" s="7"/>
      <c r="H502" s="7"/>
      <c r="I502" s="7"/>
      <c r="J502" s="7"/>
      <c r="S502" s="7"/>
    </row>
    <row r="503" spans="2:19" ht="14.25" customHeight="1" x14ac:dyDescent="0.2">
      <c r="B503" s="7"/>
      <c r="C503" s="7"/>
      <c r="E503" s="7"/>
      <c r="G503" s="7"/>
      <c r="H503" s="7"/>
      <c r="I503" s="7"/>
      <c r="J503" s="7"/>
      <c r="S503" s="7"/>
    </row>
    <row r="504" spans="2:19" ht="14.25" customHeight="1" x14ac:dyDescent="0.2">
      <c r="B504" s="7"/>
      <c r="C504" s="7"/>
      <c r="E504" s="7"/>
      <c r="G504" s="7"/>
      <c r="H504" s="7"/>
      <c r="I504" s="7"/>
      <c r="J504" s="7"/>
      <c r="S504" s="7"/>
    </row>
    <row r="505" spans="2:19" ht="14.25" customHeight="1" x14ac:dyDescent="0.2">
      <c r="B505" s="7"/>
      <c r="C505" s="7"/>
      <c r="E505" s="7"/>
      <c r="G505" s="7"/>
      <c r="H505" s="7"/>
      <c r="I505" s="7"/>
      <c r="J505" s="7"/>
      <c r="S505" s="7"/>
    </row>
    <row r="506" spans="2:19" ht="14.25" customHeight="1" x14ac:dyDescent="0.2">
      <c r="B506" s="7"/>
      <c r="C506" s="7"/>
      <c r="E506" s="7"/>
      <c r="G506" s="7"/>
      <c r="H506" s="7"/>
      <c r="I506" s="7"/>
      <c r="J506" s="7"/>
      <c r="S506" s="7"/>
    </row>
    <row r="507" spans="2:19" ht="14.25" customHeight="1" x14ac:dyDescent="0.2">
      <c r="B507" s="7"/>
      <c r="C507" s="7"/>
      <c r="E507" s="7"/>
      <c r="G507" s="7"/>
      <c r="H507" s="7"/>
      <c r="I507" s="7"/>
      <c r="J507" s="7"/>
      <c r="S507" s="7"/>
    </row>
    <row r="508" spans="2:19" ht="14.25" customHeight="1" x14ac:dyDescent="0.2">
      <c r="B508" s="7"/>
      <c r="C508" s="7"/>
      <c r="E508" s="7"/>
      <c r="G508" s="7"/>
      <c r="H508" s="7"/>
      <c r="I508" s="7"/>
      <c r="J508" s="7"/>
      <c r="S508" s="7"/>
    </row>
    <row r="509" spans="2:19" ht="14.25" customHeight="1" x14ac:dyDescent="0.2">
      <c r="B509" s="7"/>
      <c r="C509" s="7"/>
      <c r="E509" s="7"/>
      <c r="G509" s="7"/>
      <c r="H509" s="7"/>
      <c r="I509" s="7"/>
      <c r="J509" s="7"/>
      <c r="S509" s="7"/>
    </row>
    <row r="510" spans="2:19" ht="14.25" customHeight="1" x14ac:dyDescent="0.2">
      <c r="B510" s="7"/>
      <c r="C510" s="7"/>
      <c r="E510" s="7"/>
      <c r="G510" s="7"/>
      <c r="H510" s="7"/>
      <c r="I510" s="7"/>
      <c r="J510" s="7"/>
      <c r="S510" s="7"/>
    </row>
    <row r="511" spans="2:19" ht="14.25" customHeight="1" x14ac:dyDescent="0.2">
      <c r="B511" s="7"/>
      <c r="C511" s="7"/>
      <c r="E511" s="7"/>
      <c r="G511" s="7"/>
      <c r="H511" s="7"/>
      <c r="I511" s="7"/>
      <c r="J511" s="7"/>
      <c r="S511" s="7"/>
    </row>
    <row r="512" spans="2:19" ht="14.25" customHeight="1" x14ac:dyDescent="0.2">
      <c r="B512" s="7"/>
      <c r="C512" s="7"/>
      <c r="E512" s="7"/>
      <c r="G512" s="7"/>
      <c r="H512" s="7"/>
      <c r="I512" s="7"/>
      <c r="J512" s="7"/>
      <c r="S512" s="7"/>
    </row>
    <row r="513" spans="2:19" ht="14.25" customHeight="1" x14ac:dyDescent="0.2">
      <c r="B513" s="7"/>
      <c r="C513" s="7"/>
      <c r="E513" s="7"/>
      <c r="G513" s="7"/>
      <c r="H513" s="7"/>
      <c r="I513" s="7"/>
      <c r="J513" s="7"/>
      <c r="S513" s="7"/>
    </row>
    <row r="514" spans="2:19" ht="14.25" customHeight="1" x14ac:dyDescent="0.2">
      <c r="B514" s="7"/>
      <c r="C514" s="7"/>
      <c r="E514" s="7"/>
      <c r="G514" s="7"/>
      <c r="H514" s="7"/>
      <c r="I514" s="7"/>
      <c r="J514" s="7"/>
      <c r="S514" s="7"/>
    </row>
    <row r="515" spans="2:19" ht="14.25" customHeight="1" x14ac:dyDescent="0.2">
      <c r="B515" s="7"/>
      <c r="C515" s="7"/>
      <c r="E515" s="7"/>
      <c r="G515" s="7"/>
      <c r="H515" s="7"/>
      <c r="I515" s="7"/>
      <c r="J515" s="7"/>
      <c r="S515" s="7"/>
    </row>
    <row r="516" spans="2:19" ht="14.25" customHeight="1" x14ac:dyDescent="0.2">
      <c r="B516" s="7"/>
      <c r="C516" s="7"/>
      <c r="E516" s="7"/>
      <c r="G516" s="7"/>
      <c r="H516" s="7"/>
      <c r="I516" s="7"/>
      <c r="J516" s="7"/>
      <c r="S516" s="7"/>
    </row>
    <row r="517" spans="2:19" ht="14.25" customHeight="1" x14ac:dyDescent="0.2">
      <c r="B517" s="7"/>
      <c r="C517" s="7"/>
      <c r="E517" s="7"/>
      <c r="G517" s="7"/>
      <c r="H517" s="7"/>
      <c r="I517" s="7"/>
      <c r="J517" s="7"/>
      <c r="S517" s="7"/>
    </row>
    <row r="518" spans="2:19" ht="14.25" customHeight="1" x14ac:dyDescent="0.2">
      <c r="B518" s="7"/>
      <c r="C518" s="7"/>
      <c r="E518" s="7"/>
      <c r="G518" s="7"/>
      <c r="H518" s="7"/>
      <c r="I518" s="7"/>
      <c r="J518" s="7"/>
      <c r="S518" s="7"/>
    </row>
    <row r="519" spans="2:19" ht="14.25" customHeight="1" x14ac:dyDescent="0.2">
      <c r="B519" s="7"/>
      <c r="C519" s="7"/>
      <c r="E519" s="7"/>
      <c r="G519" s="7"/>
      <c r="H519" s="7"/>
      <c r="I519" s="7"/>
      <c r="J519" s="7"/>
      <c r="S519" s="7"/>
    </row>
    <row r="520" spans="2:19" ht="14.25" customHeight="1" x14ac:dyDescent="0.2">
      <c r="B520" s="7"/>
      <c r="C520" s="7"/>
      <c r="E520" s="7"/>
      <c r="G520" s="7"/>
      <c r="H520" s="7"/>
      <c r="I520" s="7"/>
      <c r="J520" s="7"/>
      <c r="S520" s="7"/>
    </row>
    <row r="521" spans="2:19" ht="14.25" customHeight="1" x14ac:dyDescent="0.2">
      <c r="B521" s="7"/>
      <c r="C521" s="7"/>
      <c r="E521" s="7"/>
      <c r="G521" s="7"/>
      <c r="H521" s="7"/>
      <c r="I521" s="7"/>
      <c r="J521" s="7"/>
      <c r="S521" s="7"/>
    </row>
    <row r="522" spans="2:19" ht="14.25" customHeight="1" x14ac:dyDescent="0.2">
      <c r="B522" s="7"/>
      <c r="C522" s="7"/>
      <c r="E522" s="7"/>
      <c r="G522" s="7"/>
      <c r="H522" s="7"/>
      <c r="I522" s="7"/>
      <c r="J522" s="7"/>
      <c r="S522" s="7"/>
    </row>
    <row r="523" spans="2:19" ht="14.25" customHeight="1" x14ac:dyDescent="0.2">
      <c r="B523" s="7"/>
      <c r="C523" s="7"/>
      <c r="E523" s="7"/>
      <c r="G523" s="7"/>
      <c r="H523" s="7"/>
      <c r="I523" s="7"/>
      <c r="J523" s="7"/>
      <c r="S523" s="7"/>
    </row>
    <row r="524" spans="2:19" ht="14.25" customHeight="1" x14ac:dyDescent="0.2">
      <c r="B524" s="7"/>
      <c r="C524" s="7"/>
      <c r="E524" s="7"/>
      <c r="G524" s="7"/>
      <c r="H524" s="7"/>
      <c r="I524" s="7"/>
      <c r="J524" s="7"/>
      <c r="S524" s="7"/>
    </row>
    <row r="525" spans="2:19" ht="14.25" customHeight="1" x14ac:dyDescent="0.2">
      <c r="B525" s="7"/>
      <c r="C525" s="7"/>
      <c r="E525" s="7"/>
      <c r="G525" s="7"/>
      <c r="H525" s="7"/>
      <c r="I525" s="7"/>
      <c r="J525" s="7"/>
      <c r="S525" s="7"/>
    </row>
    <row r="526" spans="2:19" ht="14.25" customHeight="1" x14ac:dyDescent="0.2">
      <c r="B526" s="7"/>
      <c r="C526" s="7"/>
      <c r="E526" s="7"/>
      <c r="G526" s="7"/>
      <c r="H526" s="7"/>
      <c r="I526" s="7"/>
      <c r="J526" s="7"/>
      <c r="S526" s="7"/>
    </row>
    <row r="527" spans="2:19" ht="14.25" customHeight="1" x14ac:dyDescent="0.2">
      <c r="B527" s="7"/>
      <c r="C527" s="7"/>
      <c r="E527" s="7"/>
      <c r="G527" s="7"/>
      <c r="H527" s="7"/>
      <c r="I527" s="7"/>
      <c r="J527" s="7"/>
      <c r="S527" s="7"/>
    </row>
    <row r="528" spans="2:19" ht="14.25" customHeight="1" x14ac:dyDescent="0.2">
      <c r="B528" s="7"/>
      <c r="C528" s="7"/>
      <c r="E528" s="7"/>
      <c r="G528" s="7"/>
      <c r="H528" s="7"/>
      <c r="I528" s="7"/>
      <c r="J528" s="7"/>
      <c r="S528" s="7"/>
    </row>
    <row r="529" spans="2:19" ht="14.25" customHeight="1" x14ac:dyDescent="0.2">
      <c r="B529" s="7"/>
      <c r="C529" s="7"/>
      <c r="E529" s="7"/>
      <c r="G529" s="7"/>
      <c r="H529" s="7"/>
      <c r="I529" s="7"/>
      <c r="J529" s="7"/>
      <c r="S529" s="7"/>
    </row>
    <row r="530" spans="2:19" ht="14.25" customHeight="1" x14ac:dyDescent="0.2">
      <c r="B530" s="7"/>
      <c r="C530" s="7"/>
      <c r="E530" s="7"/>
      <c r="G530" s="7"/>
      <c r="H530" s="7"/>
      <c r="I530" s="7"/>
      <c r="J530" s="7"/>
      <c r="S530" s="7"/>
    </row>
    <row r="531" spans="2:19" ht="14.25" customHeight="1" x14ac:dyDescent="0.2">
      <c r="B531" s="7"/>
      <c r="C531" s="7"/>
      <c r="E531" s="7"/>
      <c r="G531" s="7"/>
      <c r="H531" s="7"/>
      <c r="I531" s="7"/>
      <c r="J531" s="7"/>
      <c r="S531" s="7"/>
    </row>
    <row r="532" spans="2:19" ht="14.25" customHeight="1" x14ac:dyDescent="0.2">
      <c r="B532" s="7"/>
      <c r="C532" s="7"/>
      <c r="E532" s="7"/>
      <c r="G532" s="7"/>
      <c r="H532" s="7"/>
      <c r="I532" s="7"/>
      <c r="J532" s="7"/>
      <c r="S532" s="7"/>
    </row>
    <row r="533" spans="2:19" ht="14.25" customHeight="1" x14ac:dyDescent="0.2">
      <c r="B533" s="7"/>
      <c r="C533" s="7"/>
      <c r="E533" s="7"/>
      <c r="G533" s="7"/>
      <c r="H533" s="7"/>
      <c r="I533" s="7"/>
      <c r="J533" s="7"/>
      <c r="S533" s="7"/>
    </row>
    <row r="534" spans="2:19" ht="14.25" customHeight="1" x14ac:dyDescent="0.2">
      <c r="B534" s="7"/>
      <c r="C534" s="7"/>
      <c r="E534" s="7"/>
      <c r="G534" s="7"/>
      <c r="H534" s="7"/>
      <c r="I534" s="7"/>
      <c r="J534" s="7"/>
      <c r="S534" s="7"/>
    </row>
    <row r="535" spans="2:19" ht="14.25" customHeight="1" x14ac:dyDescent="0.2">
      <c r="B535" s="7"/>
      <c r="C535" s="7"/>
      <c r="E535" s="7"/>
      <c r="G535" s="7"/>
      <c r="H535" s="7"/>
      <c r="I535" s="7"/>
      <c r="J535" s="7"/>
      <c r="S535" s="7"/>
    </row>
    <row r="536" spans="2:19" ht="14.25" customHeight="1" x14ac:dyDescent="0.2">
      <c r="B536" s="7"/>
      <c r="C536" s="7"/>
      <c r="E536" s="7"/>
      <c r="G536" s="7"/>
      <c r="H536" s="7"/>
      <c r="I536" s="7"/>
      <c r="J536" s="7"/>
      <c r="S536" s="7"/>
    </row>
    <row r="537" spans="2:19" ht="14.25" customHeight="1" x14ac:dyDescent="0.2">
      <c r="B537" s="7"/>
      <c r="C537" s="7"/>
      <c r="E537" s="7"/>
      <c r="G537" s="7"/>
      <c r="H537" s="7"/>
      <c r="I537" s="7"/>
      <c r="J537" s="7"/>
      <c r="S537" s="7"/>
    </row>
    <row r="538" spans="2:19" ht="14.25" customHeight="1" x14ac:dyDescent="0.2">
      <c r="B538" s="7"/>
      <c r="C538" s="7"/>
      <c r="E538" s="7"/>
      <c r="G538" s="7"/>
      <c r="H538" s="7"/>
      <c r="I538" s="7"/>
      <c r="J538" s="7"/>
      <c r="S538" s="7"/>
    </row>
    <row r="539" spans="2:19" ht="14.25" customHeight="1" x14ac:dyDescent="0.2">
      <c r="B539" s="7"/>
      <c r="C539" s="7"/>
      <c r="E539" s="7"/>
      <c r="G539" s="7"/>
      <c r="H539" s="7"/>
      <c r="I539" s="7"/>
      <c r="J539" s="7"/>
      <c r="S539" s="7"/>
    </row>
    <row r="540" spans="2:19" ht="14.25" customHeight="1" x14ac:dyDescent="0.2">
      <c r="B540" s="7"/>
      <c r="C540" s="7"/>
      <c r="E540" s="7"/>
      <c r="G540" s="7"/>
      <c r="H540" s="7"/>
      <c r="I540" s="7"/>
      <c r="J540" s="7"/>
      <c r="S540" s="7"/>
    </row>
    <row r="541" spans="2:19" ht="14.25" customHeight="1" x14ac:dyDescent="0.2">
      <c r="B541" s="7"/>
      <c r="C541" s="7"/>
      <c r="E541" s="7"/>
      <c r="G541" s="7"/>
      <c r="H541" s="7"/>
      <c r="I541" s="7"/>
      <c r="J541" s="7"/>
      <c r="S541" s="7"/>
    </row>
    <row r="542" spans="2:19" ht="14.25" customHeight="1" x14ac:dyDescent="0.2">
      <c r="B542" s="7"/>
      <c r="C542" s="7"/>
      <c r="E542" s="7"/>
      <c r="G542" s="7"/>
      <c r="H542" s="7"/>
      <c r="I542" s="7"/>
      <c r="J542" s="7"/>
      <c r="S542" s="7"/>
    </row>
    <row r="543" spans="2:19" ht="14.25" customHeight="1" x14ac:dyDescent="0.2">
      <c r="B543" s="7"/>
      <c r="C543" s="7"/>
      <c r="E543" s="7"/>
      <c r="G543" s="7"/>
      <c r="H543" s="7"/>
      <c r="I543" s="7"/>
      <c r="J543" s="7"/>
      <c r="S543" s="7"/>
    </row>
    <row r="544" spans="2:19" ht="14.25" customHeight="1" x14ac:dyDescent="0.2">
      <c r="B544" s="7"/>
      <c r="C544" s="7"/>
      <c r="E544" s="7"/>
      <c r="G544" s="7"/>
      <c r="H544" s="7"/>
      <c r="I544" s="7"/>
      <c r="J544" s="7"/>
      <c r="S544" s="7"/>
    </row>
    <row r="545" spans="2:19" ht="14.25" customHeight="1" x14ac:dyDescent="0.2">
      <c r="B545" s="7"/>
      <c r="C545" s="7"/>
      <c r="E545" s="7"/>
      <c r="G545" s="7"/>
      <c r="H545" s="7"/>
      <c r="I545" s="7"/>
      <c r="J545" s="7"/>
      <c r="S545" s="7"/>
    </row>
    <row r="546" spans="2:19" ht="14.25" customHeight="1" x14ac:dyDescent="0.2">
      <c r="B546" s="7"/>
      <c r="C546" s="7"/>
      <c r="E546" s="7"/>
      <c r="G546" s="7"/>
      <c r="H546" s="7"/>
      <c r="I546" s="7"/>
      <c r="J546" s="7"/>
      <c r="S546" s="7"/>
    </row>
    <row r="547" spans="2:19" ht="14.25" customHeight="1" x14ac:dyDescent="0.2">
      <c r="B547" s="7"/>
      <c r="C547" s="7"/>
      <c r="E547" s="7"/>
      <c r="G547" s="7"/>
      <c r="H547" s="7"/>
      <c r="I547" s="7"/>
      <c r="J547" s="7"/>
      <c r="S547" s="7"/>
    </row>
    <row r="548" spans="2:19" ht="14.25" customHeight="1" x14ac:dyDescent="0.2">
      <c r="B548" s="7"/>
      <c r="C548" s="7"/>
      <c r="E548" s="7"/>
      <c r="G548" s="7"/>
      <c r="H548" s="7"/>
      <c r="I548" s="7"/>
      <c r="J548" s="7"/>
      <c r="S548" s="7"/>
    </row>
    <row r="549" spans="2:19" ht="14.25" customHeight="1" x14ac:dyDescent="0.2">
      <c r="B549" s="7"/>
      <c r="C549" s="7"/>
      <c r="E549" s="7"/>
      <c r="G549" s="7"/>
      <c r="H549" s="7"/>
      <c r="I549" s="7"/>
      <c r="J549" s="7"/>
      <c r="S549" s="7"/>
    </row>
    <row r="550" spans="2:19" ht="14.25" customHeight="1" x14ac:dyDescent="0.2">
      <c r="B550" s="7"/>
      <c r="C550" s="7"/>
      <c r="E550" s="7"/>
      <c r="G550" s="7"/>
      <c r="H550" s="7"/>
      <c r="I550" s="7"/>
      <c r="J550" s="7"/>
      <c r="S550" s="7"/>
    </row>
    <row r="551" spans="2:19" ht="14.25" customHeight="1" x14ac:dyDescent="0.2">
      <c r="B551" s="7"/>
      <c r="C551" s="7"/>
      <c r="E551" s="7"/>
      <c r="G551" s="7"/>
      <c r="H551" s="7"/>
      <c r="I551" s="7"/>
      <c r="J551" s="7"/>
      <c r="S551" s="7"/>
    </row>
    <row r="552" spans="2:19" ht="14.25" customHeight="1" x14ac:dyDescent="0.2">
      <c r="B552" s="7"/>
      <c r="C552" s="7"/>
      <c r="E552" s="7"/>
      <c r="G552" s="7"/>
      <c r="H552" s="7"/>
      <c r="I552" s="7"/>
      <c r="J552" s="7"/>
      <c r="S552" s="7"/>
    </row>
    <row r="553" spans="2:19" ht="14.25" customHeight="1" x14ac:dyDescent="0.2">
      <c r="B553" s="7"/>
      <c r="C553" s="7"/>
      <c r="E553" s="7"/>
      <c r="G553" s="7"/>
      <c r="H553" s="7"/>
      <c r="I553" s="7"/>
      <c r="J553" s="7"/>
      <c r="S553" s="7"/>
    </row>
    <row r="554" spans="2:19" ht="14.25" customHeight="1" x14ac:dyDescent="0.2">
      <c r="B554" s="7"/>
      <c r="C554" s="7"/>
      <c r="E554" s="7"/>
      <c r="G554" s="7"/>
      <c r="H554" s="7"/>
      <c r="I554" s="7"/>
      <c r="J554" s="7"/>
      <c r="S554" s="7"/>
    </row>
    <row r="555" spans="2:19" ht="14.25" customHeight="1" x14ac:dyDescent="0.2">
      <c r="B555" s="7"/>
      <c r="C555" s="7"/>
      <c r="E555" s="7"/>
      <c r="G555" s="7"/>
      <c r="H555" s="7"/>
      <c r="I555" s="7"/>
      <c r="J555" s="7"/>
      <c r="S555" s="7"/>
    </row>
    <row r="556" spans="2:19" ht="14.25" customHeight="1" x14ac:dyDescent="0.2">
      <c r="B556" s="7"/>
      <c r="C556" s="7"/>
      <c r="E556" s="7"/>
      <c r="G556" s="7"/>
      <c r="H556" s="7"/>
      <c r="I556" s="7"/>
      <c r="J556" s="7"/>
      <c r="S556" s="7"/>
    </row>
    <row r="557" spans="2:19" ht="14.25" customHeight="1" x14ac:dyDescent="0.2">
      <c r="B557" s="7"/>
      <c r="C557" s="7"/>
      <c r="E557" s="7"/>
      <c r="G557" s="7"/>
      <c r="H557" s="7"/>
      <c r="I557" s="7"/>
      <c r="J557" s="7"/>
      <c r="S557" s="7"/>
    </row>
    <row r="558" spans="2:19" ht="14.25" customHeight="1" x14ac:dyDescent="0.2">
      <c r="B558" s="7"/>
      <c r="C558" s="7"/>
      <c r="E558" s="7"/>
      <c r="G558" s="7"/>
      <c r="H558" s="7"/>
      <c r="I558" s="7"/>
      <c r="J558" s="7"/>
      <c r="S558" s="7"/>
    </row>
    <row r="559" spans="2:19" ht="14.25" customHeight="1" x14ac:dyDescent="0.2">
      <c r="B559" s="7"/>
      <c r="C559" s="7"/>
      <c r="E559" s="7"/>
      <c r="G559" s="7"/>
      <c r="H559" s="7"/>
      <c r="I559" s="7"/>
      <c r="J559" s="7"/>
      <c r="S559" s="7"/>
    </row>
    <row r="560" spans="2:19" ht="14.25" customHeight="1" x14ac:dyDescent="0.2">
      <c r="B560" s="7"/>
      <c r="C560" s="7"/>
      <c r="E560" s="7"/>
      <c r="G560" s="7"/>
      <c r="H560" s="7"/>
      <c r="I560" s="7"/>
      <c r="J560" s="7"/>
      <c r="S560" s="7"/>
    </row>
    <row r="561" spans="2:19" ht="14.25" customHeight="1" x14ac:dyDescent="0.2">
      <c r="B561" s="7"/>
      <c r="C561" s="7"/>
      <c r="E561" s="7"/>
      <c r="G561" s="7"/>
      <c r="H561" s="7"/>
      <c r="I561" s="7"/>
      <c r="J561" s="7"/>
      <c r="S561" s="7"/>
    </row>
    <row r="562" spans="2:19" ht="14.25" customHeight="1" x14ac:dyDescent="0.2">
      <c r="B562" s="7"/>
      <c r="C562" s="7"/>
      <c r="E562" s="7"/>
      <c r="G562" s="7"/>
      <c r="H562" s="7"/>
      <c r="I562" s="7"/>
      <c r="J562" s="7"/>
      <c r="S562" s="7"/>
    </row>
    <row r="563" spans="2:19" ht="14.25" customHeight="1" x14ac:dyDescent="0.2">
      <c r="B563" s="7"/>
      <c r="C563" s="7"/>
      <c r="E563" s="7"/>
      <c r="G563" s="7"/>
      <c r="H563" s="7"/>
      <c r="I563" s="7"/>
      <c r="J563" s="7"/>
      <c r="S563" s="7"/>
    </row>
    <row r="564" spans="2:19" ht="14.25" customHeight="1" x14ac:dyDescent="0.2">
      <c r="B564" s="7"/>
      <c r="C564" s="7"/>
      <c r="E564" s="7"/>
      <c r="G564" s="7"/>
      <c r="H564" s="7"/>
      <c r="I564" s="7"/>
      <c r="J564" s="7"/>
      <c r="S564" s="7"/>
    </row>
    <row r="565" spans="2:19" ht="14.25" customHeight="1" x14ac:dyDescent="0.2">
      <c r="B565" s="7"/>
      <c r="C565" s="7"/>
      <c r="E565" s="7"/>
      <c r="G565" s="7"/>
      <c r="H565" s="7"/>
      <c r="I565" s="7"/>
      <c r="J565" s="7"/>
      <c r="S565" s="7"/>
    </row>
    <row r="566" spans="2:19" ht="14.25" customHeight="1" x14ac:dyDescent="0.2">
      <c r="B566" s="7"/>
      <c r="C566" s="7"/>
      <c r="E566" s="7"/>
      <c r="G566" s="7"/>
      <c r="H566" s="7"/>
      <c r="I566" s="7"/>
      <c r="J566" s="7"/>
      <c r="S566" s="7"/>
    </row>
    <row r="567" spans="2:19" ht="14.25" customHeight="1" x14ac:dyDescent="0.2">
      <c r="B567" s="7"/>
      <c r="C567" s="7"/>
      <c r="E567" s="7"/>
      <c r="G567" s="7"/>
      <c r="H567" s="7"/>
      <c r="I567" s="7"/>
      <c r="J567" s="7"/>
      <c r="S567" s="7"/>
    </row>
    <row r="568" spans="2:19" ht="14.25" customHeight="1" x14ac:dyDescent="0.2">
      <c r="B568" s="7"/>
      <c r="C568" s="7"/>
      <c r="E568" s="7"/>
      <c r="G568" s="7"/>
      <c r="H568" s="7"/>
      <c r="I568" s="7"/>
      <c r="J568" s="7"/>
      <c r="S568" s="7"/>
    </row>
    <row r="569" spans="2:19" ht="14.25" customHeight="1" x14ac:dyDescent="0.2">
      <c r="B569" s="7"/>
      <c r="C569" s="7"/>
      <c r="E569" s="7"/>
      <c r="G569" s="7"/>
      <c r="H569" s="7"/>
      <c r="I569" s="7"/>
      <c r="J569" s="7"/>
      <c r="S569" s="7"/>
    </row>
    <row r="570" spans="2:19" ht="14.25" customHeight="1" x14ac:dyDescent="0.2">
      <c r="B570" s="7"/>
      <c r="C570" s="7"/>
      <c r="E570" s="7"/>
      <c r="G570" s="7"/>
      <c r="H570" s="7"/>
      <c r="I570" s="7"/>
      <c r="J570" s="7"/>
      <c r="S570" s="7"/>
    </row>
    <row r="571" spans="2:19" ht="14.25" customHeight="1" x14ac:dyDescent="0.2">
      <c r="B571" s="7"/>
      <c r="C571" s="7"/>
      <c r="E571" s="7"/>
      <c r="G571" s="7"/>
      <c r="H571" s="7"/>
      <c r="I571" s="7"/>
      <c r="J571" s="7"/>
      <c r="S571" s="7"/>
    </row>
    <row r="572" spans="2:19" ht="14.25" customHeight="1" x14ac:dyDescent="0.2">
      <c r="B572" s="7"/>
      <c r="C572" s="7"/>
      <c r="E572" s="7"/>
      <c r="G572" s="7"/>
      <c r="H572" s="7"/>
      <c r="I572" s="7"/>
      <c r="J572" s="7"/>
      <c r="S572" s="7"/>
    </row>
    <row r="573" spans="2:19" ht="14.25" customHeight="1" x14ac:dyDescent="0.2">
      <c r="B573" s="7"/>
      <c r="C573" s="7"/>
      <c r="E573" s="7"/>
      <c r="G573" s="7"/>
      <c r="H573" s="7"/>
      <c r="I573" s="7"/>
      <c r="J573" s="7"/>
      <c r="S573" s="7"/>
    </row>
    <row r="574" spans="2:19" ht="14.25" customHeight="1" x14ac:dyDescent="0.2">
      <c r="B574" s="7"/>
      <c r="C574" s="7"/>
      <c r="E574" s="7"/>
      <c r="G574" s="7"/>
      <c r="H574" s="7"/>
      <c r="I574" s="7"/>
      <c r="J574" s="7"/>
      <c r="S574" s="7"/>
    </row>
    <row r="575" spans="2:19" ht="14.25" customHeight="1" x14ac:dyDescent="0.2">
      <c r="B575" s="7"/>
      <c r="C575" s="7"/>
      <c r="E575" s="7"/>
      <c r="G575" s="7"/>
      <c r="H575" s="7"/>
      <c r="I575" s="7"/>
      <c r="J575" s="7"/>
      <c r="S575" s="7"/>
    </row>
    <row r="576" spans="2:19" ht="14.25" customHeight="1" x14ac:dyDescent="0.2">
      <c r="B576" s="7"/>
      <c r="C576" s="7"/>
      <c r="E576" s="7"/>
      <c r="G576" s="7"/>
      <c r="H576" s="7"/>
      <c r="I576" s="7"/>
      <c r="J576" s="7"/>
      <c r="S576" s="7"/>
    </row>
    <row r="577" spans="2:19" ht="14.25" customHeight="1" x14ac:dyDescent="0.2">
      <c r="B577" s="7"/>
      <c r="C577" s="7"/>
      <c r="E577" s="7"/>
      <c r="G577" s="7"/>
      <c r="H577" s="7"/>
      <c r="I577" s="7"/>
      <c r="J577" s="7"/>
      <c r="S577" s="7"/>
    </row>
    <row r="578" spans="2:19" ht="14.25" customHeight="1" x14ac:dyDescent="0.2">
      <c r="B578" s="7"/>
      <c r="C578" s="7"/>
      <c r="E578" s="7"/>
      <c r="G578" s="7"/>
      <c r="H578" s="7"/>
      <c r="I578" s="7"/>
      <c r="J578" s="7"/>
      <c r="S578" s="7"/>
    </row>
    <row r="579" spans="2:19" ht="14.25" customHeight="1" x14ac:dyDescent="0.2">
      <c r="B579" s="7"/>
      <c r="C579" s="7"/>
      <c r="E579" s="7"/>
      <c r="G579" s="7"/>
      <c r="H579" s="7"/>
      <c r="I579" s="7"/>
      <c r="J579" s="7"/>
      <c r="S579" s="7"/>
    </row>
    <row r="580" spans="2:19" ht="14.25" customHeight="1" x14ac:dyDescent="0.2">
      <c r="B580" s="7"/>
      <c r="C580" s="7"/>
      <c r="E580" s="7"/>
      <c r="G580" s="7"/>
      <c r="H580" s="7"/>
      <c r="I580" s="7"/>
      <c r="J580" s="7"/>
      <c r="S580" s="7"/>
    </row>
    <row r="581" spans="2:19" ht="14.25" customHeight="1" x14ac:dyDescent="0.2">
      <c r="B581" s="7"/>
      <c r="C581" s="7"/>
      <c r="E581" s="7"/>
      <c r="G581" s="7"/>
      <c r="H581" s="7"/>
      <c r="I581" s="7"/>
      <c r="J581" s="7"/>
      <c r="S581" s="7"/>
    </row>
    <row r="582" spans="2:19" ht="14.25" customHeight="1" x14ac:dyDescent="0.2">
      <c r="B582" s="7"/>
      <c r="C582" s="7"/>
      <c r="E582" s="7"/>
      <c r="G582" s="7"/>
      <c r="H582" s="7"/>
      <c r="I582" s="7"/>
      <c r="J582" s="7"/>
      <c r="S582" s="7"/>
    </row>
    <row r="583" spans="2:19" ht="14.25" customHeight="1" x14ac:dyDescent="0.2">
      <c r="B583" s="7"/>
      <c r="C583" s="7"/>
      <c r="E583" s="7"/>
      <c r="G583" s="7"/>
      <c r="H583" s="7"/>
      <c r="I583" s="7"/>
      <c r="J583" s="7"/>
      <c r="S583" s="7"/>
    </row>
    <row r="584" spans="2:19" ht="14.25" customHeight="1" x14ac:dyDescent="0.2">
      <c r="B584" s="7"/>
      <c r="C584" s="7"/>
      <c r="E584" s="7"/>
      <c r="G584" s="7"/>
      <c r="H584" s="7"/>
      <c r="I584" s="7"/>
      <c r="J584" s="7"/>
      <c r="S584" s="7"/>
    </row>
    <row r="585" spans="2:19" ht="14.25" customHeight="1" x14ac:dyDescent="0.2">
      <c r="B585" s="7"/>
      <c r="C585" s="7"/>
      <c r="E585" s="7"/>
      <c r="G585" s="7"/>
      <c r="H585" s="7"/>
      <c r="I585" s="7"/>
      <c r="J585" s="7"/>
      <c r="S585" s="7"/>
    </row>
    <row r="586" spans="2:19" ht="14.25" customHeight="1" x14ac:dyDescent="0.2">
      <c r="B586" s="7"/>
      <c r="C586" s="7"/>
      <c r="E586" s="7"/>
      <c r="G586" s="7"/>
      <c r="H586" s="7"/>
      <c r="I586" s="7"/>
      <c r="J586" s="7"/>
      <c r="S586" s="7"/>
    </row>
    <row r="587" spans="2:19" ht="14.25" customHeight="1" x14ac:dyDescent="0.2">
      <c r="B587" s="7"/>
      <c r="C587" s="7"/>
      <c r="E587" s="7"/>
      <c r="G587" s="7"/>
      <c r="H587" s="7"/>
      <c r="I587" s="7"/>
      <c r="J587" s="7"/>
      <c r="S587" s="7"/>
    </row>
    <row r="588" spans="2:19" ht="14.25" customHeight="1" x14ac:dyDescent="0.2">
      <c r="B588" s="7"/>
      <c r="C588" s="7"/>
      <c r="E588" s="7"/>
      <c r="G588" s="7"/>
      <c r="H588" s="7"/>
      <c r="I588" s="7"/>
      <c r="J588" s="7"/>
      <c r="S588" s="7"/>
    </row>
    <row r="589" spans="2:19" ht="14.25" customHeight="1" x14ac:dyDescent="0.2">
      <c r="B589" s="7"/>
      <c r="C589" s="7"/>
      <c r="E589" s="7"/>
      <c r="G589" s="7"/>
      <c r="H589" s="7"/>
      <c r="I589" s="7"/>
      <c r="J589" s="7"/>
      <c r="S589" s="7"/>
    </row>
    <row r="590" spans="2:19" ht="14.25" customHeight="1" x14ac:dyDescent="0.2">
      <c r="B590" s="7"/>
      <c r="C590" s="7"/>
      <c r="E590" s="7"/>
      <c r="G590" s="7"/>
      <c r="H590" s="7"/>
      <c r="I590" s="7"/>
      <c r="J590" s="7"/>
      <c r="S590" s="7"/>
    </row>
    <row r="591" spans="2:19" ht="14.25" customHeight="1" x14ac:dyDescent="0.2">
      <c r="B591" s="7"/>
      <c r="C591" s="7"/>
      <c r="E591" s="7"/>
      <c r="G591" s="7"/>
      <c r="H591" s="7"/>
      <c r="I591" s="7"/>
      <c r="J591" s="7"/>
      <c r="S591" s="7"/>
    </row>
    <row r="592" spans="2:19" ht="14.25" customHeight="1" x14ac:dyDescent="0.2">
      <c r="B592" s="7"/>
      <c r="C592" s="7"/>
      <c r="E592" s="7"/>
      <c r="G592" s="7"/>
      <c r="H592" s="7"/>
      <c r="I592" s="7"/>
      <c r="J592" s="7"/>
      <c r="S592" s="7"/>
    </row>
    <row r="593" spans="2:19" ht="14.25" customHeight="1" x14ac:dyDescent="0.2">
      <c r="B593" s="7"/>
      <c r="C593" s="7"/>
      <c r="E593" s="7"/>
      <c r="G593" s="7"/>
      <c r="H593" s="7"/>
      <c r="I593" s="7"/>
      <c r="J593" s="7"/>
      <c r="S593" s="7"/>
    </row>
    <row r="594" spans="2:19" ht="14.25" customHeight="1" x14ac:dyDescent="0.2">
      <c r="B594" s="7"/>
      <c r="C594" s="7"/>
      <c r="E594" s="7"/>
      <c r="G594" s="7"/>
      <c r="H594" s="7"/>
      <c r="I594" s="7"/>
      <c r="J594" s="7"/>
      <c r="S594" s="7"/>
    </row>
    <row r="595" spans="2:19" ht="14.25" customHeight="1" x14ac:dyDescent="0.2">
      <c r="B595" s="7"/>
      <c r="C595" s="7"/>
      <c r="E595" s="7"/>
      <c r="G595" s="7"/>
      <c r="H595" s="7"/>
      <c r="I595" s="7"/>
      <c r="J595" s="7"/>
      <c r="S595" s="7"/>
    </row>
    <row r="596" spans="2:19" ht="14.25" customHeight="1" x14ac:dyDescent="0.2">
      <c r="B596" s="7"/>
      <c r="C596" s="7"/>
      <c r="E596" s="7"/>
      <c r="G596" s="7"/>
      <c r="H596" s="7"/>
      <c r="I596" s="7"/>
      <c r="J596" s="7"/>
      <c r="S596" s="7"/>
    </row>
    <row r="597" spans="2:19" ht="14.25" customHeight="1" x14ac:dyDescent="0.2">
      <c r="B597" s="7"/>
      <c r="C597" s="7"/>
      <c r="E597" s="7"/>
      <c r="G597" s="7"/>
      <c r="H597" s="7"/>
      <c r="I597" s="7"/>
      <c r="J597" s="7"/>
      <c r="S597" s="7"/>
    </row>
    <row r="598" spans="2:19" ht="14.25" customHeight="1" x14ac:dyDescent="0.2">
      <c r="B598" s="7"/>
      <c r="C598" s="7"/>
      <c r="E598" s="7"/>
      <c r="G598" s="7"/>
      <c r="H598" s="7"/>
      <c r="I598" s="7"/>
      <c r="J598" s="7"/>
      <c r="S598" s="7"/>
    </row>
    <row r="599" spans="2:19" ht="14.25" customHeight="1" x14ac:dyDescent="0.2">
      <c r="B599" s="7"/>
      <c r="C599" s="7"/>
      <c r="E599" s="7"/>
      <c r="G599" s="7"/>
      <c r="H599" s="7"/>
      <c r="I599" s="7"/>
      <c r="J599" s="7"/>
      <c r="S599" s="7"/>
    </row>
    <row r="600" spans="2:19" ht="14.25" customHeight="1" x14ac:dyDescent="0.2">
      <c r="B600" s="7"/>
      <c r="C600" s="7"/>
      <c r="E600" s="7"/>
      <c r="G600" s="7"/>
      <c r="H600" s="7"/>
      <c r="I600" s="7"/>
      <c r="J600" s="7"/>
      <c r="S600" s="7"/>
    </row>
    <row r="601" spans="2:19" ht="14.25" customHeight="1" x14ac:dyDescent="0.2">
      <c r="B601" s="7"/>
      <c r="C601" s="7"/>
      <c r="E601" s="7"/>
      <c r="G601" s="7"/>
      <c r="H601" s="7"/>
      <c r="I601" s="7"/>
      <c r="J601" s="7"/>
      <c r="S601" s="7"/>
    </row>
    <row r="602" spans="2:19" ht="14.25" customHeight="1" x14ac:dyDescent="0.2">
      <c r="B602" s="7"/>
      <c r="C602" s="7"/>
      <c r="E602" s="7"/>
      <c r="G602" s="7"/>
      <c r="H602" s="7"/>
      <c r="I602" s="7"/>
      <c r="J602" s="7"/>
      <c r="S602" s="7"/>
    </row>
    <row r="603" spans="2:19" ht="14.25" customHeight="1" x14ac:dyDescent="0.2">
      <c r="B603" s="7"/>
      <c r="C603" s="7"/>
      <c r="E603" s="7"/>
      <c r="G603" s="7"/>
      <c r="H603" s="7"/>
      <c r="I603" s="7"/>
      <c r="J603" s="7"/>
      <c r="S603" s="7"/>
    </row>
    <row r="604" spans="2:19" ht="14.25" customHeight="1" x14ac:dyDescent="0.2">
      <c r="B604" s="7"/>
      <c r="C604" s="7"/>
      <c r="E604" s="7"/>
      <c r="G604" s="7"/>
      <c r="H604" s="7"/>
      <c r="I604" s="7"/>
      <c r="J604" s="7"/>
      <c r="S604" s="7"/>
    </row>
    <row r="605" spans="2:19" ht="14.25" customHeight="1" x14ac:dyDescent="0.2">
      <c r="B605" s="7"/>
      <c r="C605" s="7"/>
      <c r="E605" s="7"/>
      <c r="G605" s="7"/>
      <c r="H605" s="7"/>
      <c r="I605" s="7"/>
      <c r="J605" s="7"/>
      <c r="S605" s="7"/>
    </row>
    <row r="606" spans="2:19" ht="14.25" customHeight="1" x14ac:dyDescent="0.2">
      <c r="B606" s="7"/>
      <c r="C606" s="7"/>
      <c r="E606" s="7"/>
      <c r="G606" s="7"/>
      <c r="H606" s="7"/>
      <c r="I606" s="7"/>
      <c r="J606" s="7"/>
      <c r="S606" s="7"/>
    </row>
    <row r="607" spans="2:19" ht="14.25" customHeight="1" x14ac:dyDescent="0.2">
      <c r="B607" s="7"/>
      <c r="C607" s="7"/>
      <c r="E607" s="7"/>
      <c r="G607" s="7"/>
      <c r="H607" s="7"/>
      <c r="I607" s="7"/>
      <c r="J607" s="7"/>
      <c r="S607" s="7"/>
    </row>
    <row r="608" spans="2:19" ht="14.25" customHeight="1" x14ac:dyDescent="0.2">
      <c r="B608" s="7"/>
      <c r="C608" s="7"/>
      <c r="E608" s="7"/>
      <c r="G608" s="7"/>
      <c r="H608" s="7"/>
      <c r="I608" s="7"/>
      <c r="J608" s="7"/>
      <c r="S608" s="7"/>
    </row>
    <row r="609" spans="2:19" ht="14.25" customHeight="1" x14ac:dyDescent="0.2">
      <c r="B609" s="7"/>
      <c r="C609" s="7"/>
      <c r="E609" s="7"/>
      <c r="G609" s="7"/>
      <c r="H609" s="7"/>
      <c r="I609" s="7"/>
      <c r="J609" s="7"/>
      <c r="S609" s="7"/>
    </row>
    <row r="610" spans="2:19" ht="14.25" customHeight="1" x14ac:dyDescent="0.2">
      <c r="B610" s="7"/>
      <c r="C610" s="7"/>
      <c r="E610" s="7"/>
      <c r="G610" s="7"/>
      <c r="H610" s="7"/>
      <c r="I610" s="7"/>
      <c r="J610" s="7"/>
      <c r="S610" s="7"/>
    </row>
    <row r="611" spans="2:19" ht="14.25" customHeight="1" x14ac:dyDescent="0.2">
      <c r="B611" s="7"/>
      <c r="C611" s="7"/>
      <c r="E611" s="7"/>
      <c r="G611" s="7"/>
      <c r="H611" s="7"/>
      <c r="I611" s="7"/>
      <c r="J611" s="7"/>
      <c r="S611" s="7"/>
    </row>
    <row r="612" spans="2:19" ht="14.25" customHeight="1" x14ac:dyDescent="0.2">
      <c r="B612" s="7"/>
      <c r="C612" s="7"/>
      <c r="E612" s="7"/>
      <c r="G612" s="7"/>
      <c r="H612" s="7"/>
      <c r="I612" s="7"/>
      <c r="J612" s="7"/>
      <c r="S612" s="7"/>
    </row>
    <row r="613" spans="2:19" ht="14.25" customHeight="1" x14ac:dyDescent="0.2">
      <c r="B613" s="7"/>
      <c r="C613" s="7"/>
      <c r="E613" s="7"/>
      <c r="G613" s="7"/>
      <c r="H613" s="7"/>
      <c r="I613" s="7"/>
      <c r="J613" s="7"/>
      <c r="S613" s="7"/>
    </row>
    <row r="614" spans="2:19" ht="14.25" customHeight="1" x14ac:dyDescent="0.2">
      <c r="B614" s="7"/>
      <c r="C614" s="7"/>
      <c r="E614" s="7"/>
      <c r="G614" s="7"/>
      <c r="H614" s="7"/>
      <c r="I614" s="7"/>
      <c r="J614" s="7"/>
      <c r="S614" s="7"/>
    </row>
    <row r="615" spans="2:19" ht="14.25" customHeight="1" x14ac:dyDescent="0.2">
      <c r="B615" s="7"/>
      <c r="C615" s="7"/>
      <c r="E615" s="7"/>
      <c r="G615" s="7"/>
      <c r="H615" s="7"/>
      <c r="I615" s="7"/>
      <c r="J615" s="7"/>
      <c r="S615" s="7"/>
    </row>
    <row r="616" spans="2:19" ht="14.25" customHeight="1" x14ac:dyDescent="0.2">
      <c r="B616" s="7"/>
      <c r="C616" s="7"/>
      <c r="E616" s="7"/>
      <c r="G616" s="7"/>
      <c r="H616" s="7"/>
      <c r="I616" s="7"/>
      <c r="J616" s="7"/>
      <c r="S616" s="7"/>
    </row>
    <row r="617" spans="2:19" ht="14.25" customHeight="1" x14ac:dyDescent="0.2">
      <c r="B617" s="7"/>
      <c r="C617" s="7"/>
      <c r="E617" s="7"/>
      <c r="G617" s="7"/>
      <c r="H617" s="7"/>
      <c r="I617" s="7"/>
      <c r="J617" s="7"/>
      <c r="S617" s="7"/>
    </row>
    <row r="618" spans="2:19" ht="14.25" customHeight="1" x14ac:dyDescent="0.2">
      <c r="B618" s="7"/>
      <c r="C618" s="7"/>
      <c r="E618" s="7"/>
      <c r="G618" s="7"/>
      <c r="H618" s="7"/>
      <c r="I618" s="7"/>
      <c r="J618" s="7"/>
      <c r="S618" s="7"/>
    </row>
    <row r="619" spans="2:19" ht="14.25" customHeight="1" x14ac:dyDescent="0.2">
      <c r="B619" s="7"/>
      <c r="C619" s="7"/>
      <c r="E619" s="7"/>
      <c r="G619" s="7"/>
      <c r="H619" s="7"/>
      <c r="I619" s="7"/>
      <c r="J619" s="7"/>
      <c r="S619" s="7"/>
    </row>
    <row r="620" spans="2:19" ht="14.25" customHeight="1" x14ac:dyDescent="0.2">
      <c r="B620" s="7"/>
      <c r="C620" s="7"/>
      <c r="E620" s="7"/>
      <c r="G620" s="7"/>
      <c r="H620" s="7"/>
      <c r="I620" s="7"/>
      <c r="J620" s="7"/>
      <c r="S620" s="7"/>
    </row>
    <row r="621" spans="2:19" ht="14.25" customHeight="1" x14ac:dyDescent="0.2">
      <c r="B621" s="7"/>
      <c r="C621" s="7"/>
      <c r="E621" s="7"/>
      <c r="G621" s="7"/>
      <c r="H621" s="7"/>
      <c r="I621" s="7"/>
      <c r="J621" s="7"/>
      <c r="S621" s="7"/>
    </row>
    <row r="622" spans="2:19" ht="14.25" customHeight="1" x14ac:dyDescent="0.2">
      <c r="B622" s="7"/>
      <c r="C622" s="7"/>
      <c r="E622" s="7"/>
      <c r="G622" s="7"/>
      <c r="H622" s="7"/>
      <c r="I622" s="7"/>
      <c r="J622" s="7"/>
      <c r="S622" s="7"/>
    </row>
    <row r="623" spans="2:19" ht="14.25" customHeight="1" x14ac:dyDescent="0.2">
      <c r="B623" s="7"/>
      <c r="C623" s="7"/>
      <c r="E623" s="7"/>
      <c r="G623" s="7"/>
      <c r="H623" s="7"/>
      <c r="I623" s="7"/>
      <c r="J623" s="7"/>
      <c r="S623" s="7"/>
    </row>
    <row r="624" spans="2:19" ht="14.25" customHeight="1" x14ac:dyDescent="0.2">
      <c r="B624" s="7"/>
      <c r="C624" s="7"/>
      <c r="E624" s="7"/>
      <c r="G624" s="7"/>
      <c r="H624" s="7"/>
      <c r="I624" s="7"/>
      <c r="J624" s="7"/>
      <c r="S624" s="7"/>
    </row>
    <row r="625" spans="2:19" ht="14.25" customHeight="1" x14ac:dyDescent="0.2">
      <c r="B625" s="7"/>
      <c r="C625" s="7"/>
      <c r="E625" s="7"/>
      <c r="G625" s="7"/>
      <c r="H625" s="7"/>
      <c r="I625" s="7"/>
      <c r="J625" s="7"/>
      <c r="S625" s="7"/>
    </row>
    <row r="626" spans="2:19" ht="14.25" customHeight="1" x14ac:dyDescent="0.2">
      <c r="B626" s="7"/>
      <c r="C626" s="7"/>
      <c r="E626" s="7"/>
      <c r="G626" s="7"/>
      <c r="H626" s="7"/>
      <c r="I626" s="7"/>
      <c r="J626" s="7"/>
      <c r="S626" s="7"/>
    </row>
    <row r="627" spans="2:19" ht="14.25" customHeight="1" x14ac:dyDescent="0.2">
      <c r="B627" s="7"/>
      <c r="C627" s="7"/>
      <c r="E627" s="7"/>
      <c r="G627" s="7"/>
      <c r="H627" s="7"/>
      <c r="I627" s="7"/>
      <c r="J627" s="7"/>
      <c r="S627" s="7"/>
    </row>
    <row r="628" spans="2:19" ht="14.25" customHeight="1" x14ac:dyDescent="0.2">
      <c r="B628" s="7"/>
      <c r="C628" s="7"/>
      <c r="E628" s="7"/>
      <c r="G628" s="7"/>
      <c r="H628" s="7"/>
      <c r="I628" s="7"/>
      <c r="J628" s="7"/>
      <c r="S628" s="7"/>
    </row>
    <row r="629" spans="2:19" ht="14.25" customHeight="1" x14ac:dyDescent="0.2">
      <c r="B629" s="7"/>
      <c r="C629" s="7"/>
      <c r="E629" s="7"/>
      <c r="G629" s="7"/>
      <c r="H629" s="7"/>
      <c r="I629" s="7"/>
      <c r="J629" s="7"/>
      <c r="S629" s="7"/>
    </row>
    <row r="630" spans="2:19" ht="14.25" customHeight="1" x14ac:dyDescent="0.2">
      <c r="B630" s="7"/>
      <c r="C630" s="7"/>
      <c r="E630" s="7"/>
      <c r="G630" s="7"/>
      <c r="H630" s="7"/>
      <c r="I630" s="7"/>
      <c r="J630" s="7"/>
      <c r="S630" s="7"/>
    </row>
    <row r="631" spans="2:19" ht="14.25" customHeight="1" x14ac:dyDescent="0.2">
      <c r="B631" s="7"/>
      <c r="C631" s="7"/>
      <c r="E631" s="7"/>
      <c r="G631" s="7"/>
      <c r="H631" s="7"/>
      <c r="I631" s="7"/>
      <c r="J631" s="7"/>
      <c r="S631" s="7"/>
    </row>
    <row r="632" spans="2:19" ht="14.25" customHeight="1" x14ac:dyDescent="0.2">
      <c r="B632" s="7"/>
      <c r="C632" s="7"/>
      <c r="E632" s="7"/>
      <c r="G632" s="7"/>
      <c r="H632" s="7"/>
      <c r="I632" s="7"/>
      <c r="J632" s="7"/>
      <c r="S632" s="7"/>
    </row>
    <row r="633" spans="2:19" ht="14.25" customHeight="1" x14ac:dyDescent="0.2">
      <c r="B633" s="7"/>
      <c r="C633" s="7"/>
      <c r="E633" s="7"/>
      <c r="G633" s="7"/>
      <c r="H633" s="7"/>
      <c r="I633" s="7"/>
      <c r="J633" s="7"/>
      <c r="S633" s="7"/>
    </row>
    <row r="634" spans="2:19" ht="14.25" customHeight="1" x14ac:dyDescent="0.2">
      <c r="B634" s="7"/>
      <c r="C634" s="7"/>
      <c r="E634" s="7"/>
      <c r="G634" s="7"/>
      <c r="H634" s="7"/>
      <c r="I634" s="7"/>
      <c r="J634" s="7"/>
      <c r="S634" s="7"/>
    </row>
    <row r="635" spans="2:19" ht="14.25" customHeight="1" x14ac:dyDescent="0.2">
      <c r="B635" s="7"/>
      <c r="C635" s="7"/>
      <c r="E635" s="7"/>
      <c r="G635" s="7"/>
      <c r="H635" s="7"/>
      <c r="I635" s="7"/>
      <c r="J635" s="7"/>
      <c r="S635" s="7"/>
    </row>
    <row r="636" spans="2:19" ht="14.25" customHeight="1" x14ac:dyDescent="0.2">
      <c r="B636" s="7"/>
      <c r="C636" s="7"/>
      <c r="E636" s="7"/>
      <c r="G636" s="7"/>
      <c r="H636" s="7"/>
      <c r="I636" s="7"/>
      <c r="J636" s="7"/>
      <c r="S636" s="7"/>
    </row>
    <row r="637" spans="2:19" ht="14.25" customHeight="1" x14ac:dyDescent="0.2">
      <c r="B637" s="7"/>
      <c r="C637" s="7"/>
      <c r="E637" s="7"/>
      <c r="G637" s="7"/>
      <c r="H637" s="7"/>
      <c r="I637" s="7"/>
      <c r="J637" s="7"/>
      <c r="S637" s="7"/>
    </row>
    <row r="638" spans="2:19" ht="14.25" customHeight="1" x14ac:dyDescent="0.2">
      <c r="B638" s="7"/>
      <c r="C638" s="7"/>
      <c r="E638" s="7"/>
      <c r="G638" s="7"/>
      <c r="H638" s="7"/>
      <c r="I638" s="7"/>
      <c r="J638" s="7"/>
      <c r="S638" s="7"/>
    </row>
    <row r="639" spans="2:19" ht="14.25" customHeight="1" x14ac:dyDescent="0.2">
      <c r="B639" s="7"/>
      <c r="C639" s="7"/>
      <c r="E639" s="7"/>
      <c r="G639" s="7"/>
      <c r="H639" s="7"/>
      <c r="I639" s="7"/>
      <c r="J639" s="7"/>
      <c r="S639" s="7"/>
    </row>
    <row r="640" spans="2:19" ht="14.25" customHeight="1" x14ac:dyDescent="0.2">
      <c r="B640" s="7"/>
      <c r="C640" s="7"/>
      <c r="E640" s="7"/>
      <c r="G640" s="7"/>
      <c r="H640" s="7"/>
      <c r="I640" s="7"/>
      <c r="J640" s="7"/>
      <c r="S640" s="7"/>
    </row>
    <row r="641" spans="2:19" ht="14.25" customHeight="1" x14ac:dyDescent="0.2">
      <c r="B641" s="7"/>
      <c r="C641" s="7"/>
      <c r="E641" s="7"/>
      <c r="G641" s="7"/>
      <c r="H641" s="7"/>
      <c r="I641" s="7"/>
      <c r="J641" s="7"/>
      <c r="S641" s="7"/>
    </row>
    <row r="642" spans="2:19" ht="14.25" customHeight="1" x14ac:dyDescent="0.2">
      <c r="B642" s="7"/>
      <c r="C642" s="7"/>
      <c r="E642" s="7"/>
      <c r="G642" s="7"/>
      <c r="H642" s="7"/>
      <c r="I642" s="7"/>
      <c r="J642" s="7"/>
      <c r="S642" s="7"/>
    </row>
    <row r="643" spans="2:19" ht="14.25" customHeight="1" x14ac:dyDescent="0.2">
      <c r="B643" s="7"/>
      <c r="C643" s="7"/>
      <c r="E643" s="7"/>
      <c r="G643" s="7"/>
      <c r="H643" s="7"/>
      <c r="I643" s="7"/>
      <c r="J643" s="7"/>
      <c r="S643" s="7"/>
    </row>
    <row r="644" spans="2:19" ht="14.25" customHeight="1" x14ac:dyDescent="0.2">
      <c r="B644" s="7"/>
      <c r="C644" s="7"/>
      <c r="E644" s="7"/>
      <c r="G644" s="7"/>
      <c r="H644" s="7"/>
      <c r="I644" s="7"/>
      <c r="J644" s="7"/>
      <c r="S644" s="7"/>
    </row>
    <row r="645" spans="2:19" ht="14.25" customHeight="1" x14ac:dyDescent="0.2">
      <c r="B645" s="7"/>
      <c r="C645" s="7"/>
      <c r="E645" s="7"/>
      <c r="G645" s="7"/>
      <c r="H645" s="7"/>
      <c r="I645" s="7"/>
      <c r="J645" s="7"/>
      <c r="S645" s="7"/>
    </row>
    <row r="646" spans="2:19" ht="14.25" customHeight="1" x14ac:dyDescent="0.2">
      <c r="B646" s="7"/>
      <c r="C646" s="7"/>
      <c r="E646" s="7"/>
      <c r="G646" s="7"/>
      <c r="H646" s="7"/>
      <c r="I646" s="7"/>
      <c r="J646" s="7"/>
      <c r="S646" s="7"/>
    </row>
    <row r="647" spans="2:19" ht="14.25" customHeight="1" x14ac:dyDescent="0.2">
      <c r="B647" s="7"/>
      <c r="C647" s="7"/>
      <c r="E647" s="7"/>
      <c r="G647" s="7"/>
      <c r="H647" s="7"/>
      <c r="I647" s="7"/>
      <c r="J647" s="7"/>
      <c r="S647" s="7"/>
    </row>
    <row r="648" spans="2:19" ht="14.25" customHeight="1" x14ac:dyDescent="0.2">
      <c r="B648" s="7"/>
      <c r="C648" s="7"/>
      <c r="E648" s="7"/>
      <c r="G648" s="7"/>
      <c r="H648" s="7"/>
      <c r="I648" s="7"/>
      <c r="J648" s="7"/>
      <c r="S648" s="7"/>
    </row>
    <row r="649" spans="2:19" ht="14.25" customHeight="1" x14ac:dyDescent="0.2">
      <c r="B649" s="7"/>
      <c r="C649" s="7"/>
      <c r="E649" s="7"/>
      <c r="G649" s="7"/>
      <c r="H649" s="7"/>
      <c r="I649" s="7"/>
      <c r="J649" s="7"/>
      <c r="S649" s="7"/>
    </row>
    <row r="650" spans="2:19" ht="14.25" customHeight="1" x14ac:dyDescent="0.2">
      <c r="B650" s="7"/>
      <c r="C650" s="7"/>
      <c r="E650" s="7"/>
      <c r="G650" s="7"/>
      <c r="H650" s="7"/>
      <c r="I650" s="7"/>
      <c r="J650" s="7"/>
      <c r="S650" s="7"/>
    </row>
    <row r="651" spans="2:19" ht="14.25" customHeight="1" x14ac:dyDescent="0.2">
      <c r="B651" s="7"/>
      <c r="C651" s="7"/>
      <c r="E651" s="7"/>
      <c r="G651" s="7"/>
      <c r="H651" s="7"/>
      <c r="I651" s="7"/>
      <c r="J651" s="7"/>
      <c r="S651" s="7"/>
    </row>
    <row r="652" spans="2:19" ht="14.25" customHeight="1" x14ac:dyDescent="0.2">
      <c r="B652" s="7"/>
      <c r="C652" s="7"/>
      <c r="E652" s="7"/>
      <c r="G652" s="7"/>
      <c r="H652" s="7"/>
      <c r="I652" s="7"/>
      <c r="J652" s="7"/>
      <c r="S652" s="7"/>
    </row>
    <row r="653" spans="2:19" ht="14.25" customHeight="1" x14ac:dyDescent="0.2">
      <c r="B653" s="7"/>
      <c r="C653" s="7"/>
      <c r="E653" s="7"/>
      <c r="G653" s="7"/>
      <c r="H653" s="7"/>
      <c r="I653" s="7"/>
      <c r="J653" s="7"/>
      <c r="S653" s="7"/>
    </row>
    <row r="654" spans="2:19" ht="14.25" customHeight="1" x14ac:dyDescent="0.2">
      <c r="B654" s="7"/>
      <c r="C654" s="7"/>
      <c r="E654" s="7"/>
      <c r="G654" s="7"/>
      <c r="H654" s="7"/>
      <c r="I654" s="7"/>
      <c r="J654" s="7"/>
      <c r="S654" s="7"/>
    </row>
    <row r="655" spans="2:19" ht="14.25" customHeight="1" x14ac:dyDescent="0.2">
      <c r="B655" s="7"/>
      <c r="C655" s="7"/>
      <c r="E655" s="7"/>
      <c r="G655" s="7"/>
      <c r="H655" s="7"/>
      <c r="I655" s="7"/>
      <c r="J655" s="7"/>
      <c r="S655" s="7"/>
    </row>
    <row r="656" spans="2:19" ht="14.25" customHeight="1" x14ac:dyDescent="0.2">
      <c r="B656" s="7"/>
      <c r="C656" s="7"/>
      <c r="E656" s="7"/>
      <c r="G656" s="7"/>
      <c r="H656" s="7"/>
      <c r="I656" s="7"/>
      <c r="J656" s="7"/>
      <c r="S656" s="7"/>
    </row>
    <row r="657" spans="2:19" ht="14.25" customHeight="1" x14ac:dyDescent="0.2">
      <c r="B657" s="7"/>
      <c r="C657" s="7"/>
      <c r="E657" s="7"/>
      <c r="G657" s="7"/>
      <c r="H657" s="7"/>
      <c r="I657" s="7"/>
      <c r="J657" s="7"/>
      <c r="S657" s="7"/>
    </row>
    <row r="658" spans="2:19" ht="14.25" customHeight="1" x14ac:dyDescent="0.2">
      <c r="B658" s="7"/>
      <c r="C658" s="7"/>
      <c r="E658" s="7"/>
      <c r="G658" s="7"/>
      <c r="H658" s="7"/>
      <c r="I658" s="7"/>
      <c r="J658" s="7"/>
      <c r="S658" s="7"/>
    </row>
    <row r="659" spans="2:19" ht="14.25" customHeight="1" x14ac:dyDescent="0.2">
      <c r="B659" s="7"/>
      <c r="C659" s="7"/>
      <c r="E659" s="7"/>
      <c r="G659" s="7"/>
      <c r="H659" s="7"/>
      <c r="I659" s="7"/>
      <c r="J659" s="7"/>
      <c r="S659" s="7"/>
    </row>
    <row r="660" spans="2:19" ht="14.25" customHeight="1" x14ac:dyDescent="0.2">
      <c r="B660" s="7"/>
      <c r="C660" s="7"/>
      <c r="E660" s="7"/>
      <c r="G660" s="7"/>
      <c r="H660" s="7"/>
      <c r="I660" s="7"/>
      <c r="J660" s="7"/>
      <c r="S660" s="7"/>
    </row>
    <row r="661" spans="2:19" ht="14.25" customHeight="1" x14ac:dyDescent="0.2">
      <c r="B661" s="7"/>
      <c r="C661" s="7"/>
      <c r="E661" s="7"/>
      <c r="G661" s="7"/>
      <c r="H661" s="7"/>
      <c r="I661" s="7"/>
      <c r="J661" s="7"/>
      <c r="S661" s="7"/>
    </row>
    <row r="662" spans="2:19" ht="14.25" customHeight="1" x14ac:dyDescent="0.2">
      <c r="B662" s="7"/>
      <c r="C662" s="7"/>
      <c r="E662" s="7"/>
      <c r="G662" s="7"/>
      <c r="H662" s="7"/>
      <c r="I662" s="7"/>
      <c r="J662" s="7"/>
      <c r="S662" s="7"/>
    </row>
    <row r="663" spans="2:19" ht="14.25" customHeight="1" x14ac:dyDescent="0.2">
      <c r="B663" s="7"/>
      <c r="C663" s="7"/>
      <c r="E663" s="7"/>
      <c r="G663" s="7"/>
      <c r="H663" s="7"/>
      <c r="I663" s="7"/>
      <c r="J663" s="7"/>
      <c r="S663" s="7"/>
    </row>
    <row r="664" spans="2:19" ht="14.25" customHeight="1" x14ac:dyDescent="0.2">
      <c r="B664" s="7"/>
      <c r="C664" s="7"/>
      <c r="E664" s="7"/>
      <c r="G664" s="7"/>
      <c r="H664" s="7"/>
      <c r="I664" s="7"/>
      <c r="J664" s="7"/>
      <c r="S664" s="7"/>
    </row>
    <row r="665" spans="2:19" ht="14.25" customHeight="1" x14ac:dyDescent="0.2">
      <c r="B665" s="7"/>
      <c r="C665" s="7"/>
      <c r="E665" s="7"/>
      <c r="G665" s="7"/>
      <c r="H665" s="7"/>
      <c r="I665" s="7"/>
      <c r="J665" s="7"/>
      <c r="S665" s="7"/>
    </row>
    <row r="666" spans="2:19" ht="14.25" customHeight="1" x14ac:dyDescent="0.2">
      <c r="B666" s="7"/>
      <c r="C666" s="7"/>
      <c r="E666" s="7"/>
      <c r="G666" s="7"/>
      <c r="H666" s="7"/>
      <c r="I666" s="7"/>
      <c r="J666" s="7"/>
      <c r="S666" s="7"/>
    </row>
    <row r="667" spans="2:19" ht="14.25" customHeight="1" x14ac:dyDescent="0.2">
      <c r="B667" s="7"/>
      <c r="C667" s="7"/>
      <c r="E667" s="7"/>
      <c r="G667" s="7"/>
      <c r="H667" s="7"/>
      <c r="I667" s="7"/>
      <c r="J667" s="7"/>
      <c r="S667" s="7"/>
    </row>
    <row r="668" spans="2:19" ht="14.25" customHeight="1" x14ac:dyDescent="0.2">
      <c r="B668" s="7"/>
      <c r="C668" s="7"/>
      <c r="E668" s="7"/>
      <c r="G668" s="7"/>
      <c r="H668" s="7"/>
      <c r="I668" s="7"/>
      <c r="J668" s="7"/>
      <c r="S668" s="7"/>
    </row>
    <row r="669" spans="2:19" ht="14.25" customHeight="1" x14ac:dyDescent="0.2">
      <c r="B669" s="7"/>
      <c r="C669" s="7"/>
      <c r="E669" s="7"/>
      <c r="G669" s="7"/>
      <c r="H669" s="7"/>
      <c r="I669" s="7"/>
      <c r="J669" s="7"/>
      <c r="S669" s="7"/>
    </row>
    <row r="670" spans="2:19" ht="14.25" customHeight="1" x14ac:dyDescent="0.2">
      <c r="B670" s="7"/>
      <c r="C670" s="7"/>
      <c r="E670" s="7"/>
      <c r="G670" s="7"/>
      <c r="H670" s="7"/>
      <c r="I670" s="7"/>
      <c r="J670" s="7"/>
      <c r="S670" s="7"/>
    </row>
    <row r="671" spans="2:19" ht="14.25" customHeight="1" x14ac:dyDescent="0.2">
      <c r="B671" s="7"/>
      <c r="C671" s="7"/>
      <c r="E671" s="7"/>
      <c r="G671" s="7"/>
      <c r="H671" s="7"/>
      <c r="I671" s="7"/>
      <c r="J671" s="7"/>
      <c r="S671" s="7"/>
    </row>
    <row r="672" spans="2:19" ht="14.25" customHeight="1" x14ac:dyDescent="0.2">
      <c r="B672" s="7"/>
      <c r="C672" s="7"/>
      <c r="E672" s="7"/>
      <c r="G672" s="7"/>
      <c r="H672" s="7"/>
      <c r="I672" s="7"/>
      <c r="J672" s="7"/>
      <c r="S672" s="7"/>
    </row>
    <row r="673" spans="2:19" ht="14.25" customHeight="1" x14ac:dyDescent="0.2">
      <c r="B673" s="7"/>
      <c r="C673" s="7"/>
      <c r="E673" s="7"/>
      <c r="G673" s="7"/>
      <c r="H673" s="7"/>
      <c r="I673" s="7"/>
      <c r="J673" s="7"/>
      <c r="S673" s="7"/>
    </row>
    <row r="674" spans="2:19" ht="14.25" customHeight="1" x14ac:dyDescent="0.2">
      <c r="B674" s="7"/>
      <c r="C674" s="7"/>
      <c r="E674" s="7"/>
      <c r="G674" s="7"/>
      <c r="H674" s="7"/>
      <c r="I674" s="7"/>
      <c r="J674" s="7"/>
      <c r="S674" s="7"/>
    </row>
    <row r="675" spans="2:19" ht="14.25" customHeight="1" x14ac:dyDescent="0.2">
      <c r="B675" s="7"/>
      <c r="C675" s="7"/>
      <c r="E675" s="7"/>
      <c r="G675" s="7"/>
      <c r="H675" s="7"/>
      <c r="I675" s="7"/>
      <c r="J675" s="7"/>
      <c r="S675" s="7"/>
    </row>
    <row r="676" spans="2:19" ht="14.25" customHeight="1" x14ac:dyDescent="0.2">
      <c r="B676" s="7"/>
      <c r="C676" s="7"/>
      <c r="E676" s="7"/>
      <c r="G676" s="7"/>
      <c r="H676" s="7"/>
      <c r="I676" s="7"/>
      <c r="J676" s="7"/>
      <c r="S676" s="7"/>
    </row>
    <row r="677" spans="2:19" ht="14.25" customHeight="1" x14ac:dyDescent="0.2">
      <c r="B677" s="7"/>
      <c r="C677" s="7"/>
      <c r="E677" s="7"/>
      <c r="G677" s="7"/>
      <c r="H677" s="7"/>
      <c r="I677" s="7"/>
      <c r="J677" s="7"/>
      <c r="S677" s="7"/>
    </row>
    <row r="678" spans="2:19" ht="14.25" customHeight="1" x14ac:dyDescent="0.2">
      <c r="B678" s="7"/>
      <c r="C678" s="7"/>
      <c r="E678" s="7"/>
      <c r="G678" s="7"/>
      <c r="H678" s="7"/>
      <c r="I678" s="7"/>
      <c r="J678" s="7"/>
      <c r="S678" s="7"/>
    </row>
    <row r="679" spans="2:19" ht="14.25" customHeight="1" x14ac:dyDescent="0.2">
      <c r="B679" s="7"/>
      <c r="C679" s="7"/>
      <c r="E679" s="7"/>
      <c r="G679" s="7"/>
      <c r="H679" s="7"/>
      <c r="I679" s="7"/>
      <c r="J679" s="7"/>
      <c r="S679" s="7"/>
    </row>
    <row r="680" spans="2:19" ht="14.25" customHeight="1" x14ac:dyDescent="0.2">
      <c r="B680" s="7"/>
      <c r="C680" s="7"/>
      <c r="E680" s="7"/>
      <c r="G680" s="7"/>
      <c r="H680" s="7"/>
      <c r="I680" s="7"/>
      <c r="J680" s="7"/>
      <c r="S680" s="7"/>
    </row>
    <row r="681" spans="2:19" ht="14.25" customHeight="1" x14ac:dyDescent="0.2">
      <c r="B681" s="7"/>
      <c r="C681" s="7"/>
      <c r="E681" s="7"/>
      <c r="G681" s="7"/>
      <c r="H681" s="7"/>
      <c r="I681" s="7"/>
      <c r="J681" s="7"/>
      <c r="S681" s="7"/>
    </row>
    <row r="682" spans="2:19" ht="14.25" customHeight="1" x14ac:dyDescent="0.2">
      <c r="B682" s="7"/>
      <c r="C682" s="7"/>
      <c r="E682" s="7"/>
      <c r="G682" s="7"/>
      <c r="H682" s="7"/>
      <c r="I682" s="7"/>
      <c r="J682" s="7"/>
      <c r="S682" s="7"/>
    </row>
    <row r="683" spans="2:19" ht="14.25" customHeight="1" x14ac:dyDescent="0.2">
      <c r="B683" s="7"/>
      <c r="C683" s="7"/>
      <c r="E683" s="7"/>
      <c r="G683" s="7"/>
      <c r="H683" s="7"/>
      <c r="I683" s="7"/>
      <c r="J683" s="7"/>
      <c r="S683" s="7"/>
    </row>
    <row r="684" spans="2:19" ht="14.25" customHeight="1" x14ac:dyDescent="0.2">
      <c r="B684" s="7"/>
      <c r="C684" s="7"/>
      <c r="E684" s="7"/>
      <c r="G684" s="7"/>
      <c r="H684" s="7"/>
      <c r="I684" s="7"/>
      <c r="J684" s="7"/>
      <c r="S684" s="7"/>
    </row>
    <row r="685" spans="2:19" ht="14.25" customHeight="1" x14ac:dyDescent="0.2">
      <c r="B685" s="7"/>
      <c r="C685" s="7"/>
      <c r="E685" s="7"/>
      <c r="G685" s="7"/>
      <c r="H685" s="7"/>
      <c r="I685" s="7"/>
      <c r="J685" s="7"/>
      <c r="S685" s="7"/>
    </row>
    <row r="686" spans="2:19" ht="14.25" customHeight="1" x14ac:dyDescent="0.2">
      <c r="B686" s="7"/>
      <c r="C686" s="7"/>
      <c r="E686" s="7"/>
      <c r="G686" s="7"/>
      <c r="H686" s="7"/>
      <c r="I686" s="7"/>
      <c r="J686" s="7"/>
      <c r="S686" s="7"/>
    </row>
    <row r="687" spans="2:19" ht="14.25" customHeight="1" x14ac:dyDescent="0.2">
      <c r="B687" s="7"/>
      <c r="C687" s="7"/>
      <c r="E687" s="7"/>
      <c r="G687" s="7"/>
      <c r="H687" s="7"/>
      <c r="I687" s="7"/>
      <c r="J687" s="7"/>
      <c r="S687" s="7"/>
    </row>
    <row r="688" spans="2:19" ht="14.25" customHeight="1" x14ac:dyDescent="0.2">
      <c r="B688" s="7"/>
      <c r="C688" s="7"/>
      <c r="E688" s="7"/>
      <c r="G688" s="7"/>
      <c r="H688" s="7"/>
      <c r="I688" s="7"/>
      <c r="J688" s="7"/>
      <c r="S688" s="7"/>
    </row>
    <row r="689" spans="2:19" ht="14.25" customHeight="1" x14ac:dyDescent="0.2">
      <c r="B689" s="7"/>
      <c r="C689" s="7"/>
      <c r="E689" s="7"/>
      <c r="G689" s="7"/>
      <c r="H689" s="7"/>
      <c r="I689" s="7"/>
      <c r="J689" s="7"/>
      <c r="S689" s="7"/>
    </row>
    <row r="690" spans="2:19" ht="14.25" customHeight="1" x14ac:dyDescent="0.2">
      <c r="B690" s="7"/>
      <c r="C690" s="7"/>
      <c r="E690" s="7"/>
      <c r="G690" s="7"/>
      <c r="H690" s="7"/>
      <c r="I690" s="7"/>
      <c r="J690" s="7"/>
      <c r="S690" s="7"/>
    </row>
    <row r="691" spans="2:19" ht="14.25" customHeight="1" x14ac:dyDescent="0.2">
      <c r="B691" s="7"/>
      <c r="C691" s="7"/>
      <c r="E691" s="7"/>
      <c r="G691" s="7"/>
      <c r="H691" s="7"/>
      <c r="I691" s="7"/>
      <c r="J691" s="7"/>
      <c r="S691" s="7"/>
    </row>
    <row r="692" spans="2:19" ht="14.25" customHeight="1" x14ac:dyDescent="0.2">
      <c r="B692" s="7"/>
      <c r="C692" s="7"/>
      <c r="E692" s="7"/>
      <c r="G692" s="7"/>
      <c r="H692" s="7"/>
      <c r="I692" s="7"/>
      <c r="J692" s="7"/>
      <c r="S692" s="7"/>
    </row>
    <row r="693" spans="2:19" ht="14.25" customHeight="1" x14ac:dyDescent="0.2">
      <c r="B693" s="7"/>
      <c r="C693" s="7"/>
      <c r="E693" s="7"/>
      <c r="G693" s="7"/>
      <c r="H693" s="7"/>
      <c r="I693" s="7"/>
      <c r="J693" s="7"/>
      <c r="S693" s="7"/>
    </row>
    <row r="694" spans="2:19" ht="14.25" customHeight="1" x14ac:dyDescent="0.2">
      <c r="B694" s="7"/>
      <c r="C694" s="7"/>
      <c r="E694" s="7"/>
      <c r="G694" s="7"/>
      <c r="H694" s="7"/>
      <c r="I694" s="7"/>
      <c r="J694" s="7"/>
      <c r="S694" s="7"/>
    </row>
    <row r="695" spans="2:19" ht="14.25" customHeight="1" x14ac:dyDescent="0.2">
      <c r="B695" s="7"/>
      <c r="C695" s="7"/>
      <c r="E695" s="7"/>
      <c r="G695" s="7"/>
      <c r="H695" s="7"/>
      <c r="I695" s="7"/>
      <c r="J695" s="7"/>
      <c r="S695" s="7"/>
    </row>
    <row r="696" spans="2:19" ht="14.25" customHeight="1" x14ac:dyDescent="0.2">
      <c r="B696" s="7"/>
      <c r="C696" s="7"/>
      <c r="E696" s="7"/>
      <c r="G696" s="7"/>
      <c r="H696" s="7"/>
      <c r="I696" s="7"/>
      <c r="J696" s="7"/>
      <c r="S696" s="7"/>
    </row>
    <row r="697" spans="2:19" ht="14.25" customHeight="1" x14ac:dyDescent="0.2">
      <c r="B697" s="7"/>
      <c r="C697" s="7"/>
      <c r="E697" s="7"/>
      <c r="G697" s="7"/>
      <c r="H697" s="7"/>
      <c r="I697" s="7"/>
      <c r="J697" s="7"/>
      <c r="S697" s="7"/>
    </row>
    <row r="698" spans="2:19" ht="14.25" customHeight="1" x14ac:dyDescent="0.2">
      <c r="B698" s="7"/>
      <c r="C698" s="7"/>
      <c r="E698" s="7"/>
      <c r="G698" s="7"/>
      <c r="H698" s="7"/>
      <c r="I698" s="7"/>
      <c r="J698" s="7"/>
      <c r="S698" s="7"/>
    </row>
    <row r="699" spans="2:19" ht="14.25" customHeight="1" x14ac:dyDescent="0.2">
      <c r="B699" s="7"/>
      <c r="C699" s="7"/>
      <c r="E699" s="7"/>
      <c r="G699" s="7"/>
      <c r="H699" s="7"/>
      <c r="I699" s="7"/>
      <c r="J699" s="7"/>
      <c r="S699" s="7"/>
    </row>
    <row r="700" spans="2:19" ht="14.25" customHeight="1" x14ac:dyDescent="0.2">
      <c r="B700" s="7"/>
      <c r="C700" s="7"/>
      <c r="E700" s="7"/>
      <c r="G700" s="7"/>
      <c r="H700" s="7"/>
      <c r="I700" s="7"/>
      <c r="J700" s="7"/>
      <c r="S700" s="7"/>
    </row>
    <row r="701" spans="2:19" ht="14.25" customHeight="1" x14ac:dyDescent="0.2">
      <c r="B701" s="7"/>
      <c r="C701" s="7"/>
      <c r="E701" s="7"/>
      <c r="G701" s="7"/>
      <c r="H701" s="7"/>
      <c r="I701" s="7"/>
      <c r="J701" s="7"/>
      <c r="S701" s="7"/>
    </row>
    <row r="702" spans="2:19" ht="14.25" customHeight="1" x14ac:dyDescent="0.2">
      <c r="B702" s="7"/>
      <c r="C702" s="7"/>
      <c r="E702" s="7"/>
      <c r="G702" s="7"/>
      <c r="H702" s="7"/>
      <c r="I702" s="7"/>
      <c r="J702" s="7"/>
      <c r="S702" s="7"/>
    </row>
    <row r="703" spans="2:19" ht="14.25" customHeight="1" x14ac:dyDescent="0.2">
      <c r="B703" s="7"/>
      <c r="C703" s="7"/>
      <c r="E703" s="7"/>
      <c r="G703" s="7"/>
      <c r="H703" s="7"/>
      <c r="I703" s="7"/>
      <c r="J703" s="7"/>
      <c r="S703" s="7"/>
    </row>
    <row r="704" spans="2:19" ht="14.25" customHeight="1" x14ac:dyDescent="0.2">
      <c r="B704" s="7"/>
      <c r="C704" s="7"/>
      <c r="E704" s="7"/>
      <c r="G704" s="7"/>
      <c r="H704" s="7"/>
      <c r="I704" s="7"/>
      <c r="J704" s="7"/>
      <c r="S704" s="7"/>
    </row>
    <row r="705" spans="2:19" ht="14.25" customHeight="1" x14ac:dyDescent="0.2">
      <c r="B705" s="7"/>
      <c r="C705" s="7"/>
      <c r="E705" s="7"/>
      <c r="G705" s="7"/>
      <c r="H705" s="7"/>
      <c r="I705" s="7"/>
      <c r="J705" s="7"/>
      <c r="S705" s="7"/>
    </row>
    <row r="706" spans="2:19" ht="14.25" customHeight="1" x14ac:dyDescent="0.2">
      <c r="B706" s="7"/>
      <c r="C706" s="7"/>
      <c r="E706" s="7"/>
      <c r="G706" s="7"/>
      <c r="H706" s="7"/>
      <c r="I706" s="7"/>
      <c r="J706" s="7"/>
      <c r="S706" s="7"/>
    </row>
    <row r="707" spans="2:19" ht="14.25" customHeight="1" x14ac:dyDescent="0.2">
      <c r="B707" s="7"/>
      <c r="C707" s="7"/>
      <c r="E707" s="7"/>
      <c r="G707" s="7"/>
      <c r="H707" s="7"/>
      <c r="I707" s="7"/>
      <c r="J707" s="7"/>
      <c r="S707" s="7"/>
    </row>
    <row r="708" spans="2:19" ht="14.25" customHeight="1" x14ac:dyDescent="0.2">
      <c r="B708" s="7"/>
      <c r="C708" s="7"/>
      <c r="E708" s="7"/>
      <c r="G708" s="7"/>
      <c r="H708" s="7"/>
      <c r="I708" s="7"/>
      <c r="J708" s="7"/>
      <c r="S708" s="7"/>
    </row>
    <row r="709" spans="2:19" ht="14.25" customHeight="1" x14ac:dyDescent="0.2">
      <c r="B709" s="7"/>
      <c r="C709" s="7"/>
      <c r="E709" s="7"/>
      <c r="G709" s="7"/>
      <c r="H709" s="7"/>
      <c r="I709" s="7"/>
      <c r="J709" s="7"/>
      <c r="S709" s="7"/>
    </row>
    <row r="710" spans="2:19" ht="14.25" customHeight="1" x14ac:dyDescent="0.2">
      <c r="B710" s="7"/>
      <c r="C710" s="7"/>
      <c r="E710" s="7"/>
      <c r="G710" s="7"/>
      <c r="H710" s="7"/>
      <c r="I710" s="7"/>
      <c r="J710" s="7"/>
      <c r="S710" s="7"/>
    </row>
    <row r="711" spans="2:19" ht="14.25" customHeight="1" x14ac:dyDescent="0.2">
      <c r="B711" s="7"/>
      <c r="C711" s="7"/>
      <c r="E711" s="7"/>
      <c r="G711" s="7"/>
      <c r="H711" s="7"/>
      <c r="I711" s="7"/>
      <c r="J711" s="7"/>
      <c r="S711" s="7"/>
    </row>
    <row r="712" spans="2:19" ht="14.25" customHeight="1" x14ac:dyDescent="0.2">
      <c r="B712" s="7"/>
      <c r="C712" s="7"/>
      <c r="E712" s="7"/>
      <c r="G712" s="7"/>
      <c r="H712" s="7"/>
      <c r="I712" s="7"/>
      <c r="J712" s="7"/>
      <c r="S712" s="7"/>
    </row>
    <row r="713" spans="2:19" ht="14.25" customHeight="1" x14ac:dyDescent="0.2">
      <c r="B713" s="7"/>
      <c r="C713" s="7"/>
      <c r="E713" s="7"/>
      <c r="G713" s="7"/>
      <c r="H713" s="7"/>
      <c r="I713" s="7"/>
      <c r="J713" s="7"/>
      <c r="S713" s="7"/>
    </row>
    <row r="714" spans="2:19" ht="14.25" customHeight="1" x14ac:dyDescent="0.2">
      <c r="B714" s="7"/>
      <c r="C714" s="7"/>
      <c r="E714" s="7"/>
      <c r="G714" s="7"/>
      <c r="H714" s="7"/>
      <c r="I714" s="7"/>
      <c r="J714" s="7"/>
      <c r="S714" s="7"/>
    </row>
    <row r="715" spans="2:19" ht="14.25" customHeight="1" x14ac:dyDescent="0.2">
      <c r="B715" s="7"/>
      <c r="C715" s="7"/>
      <c r="E715" s="7"/>
      <c r="G715" s="7"/>
      <c r="H715" s="7"/>
      <c r="I715" s="7"/>
      <c r="J715" s="7"/>
      <c r="S715" s="7"/>
    </row>
    <row r="716" spans="2:19" ht="14.25" customHeight="1" x14ac:dyDescent="0.2">
      <c r="B716" s="7"/>
      <c r="C716" s="7"/>
      <c r="E716" s="7"/>
      <c r="G716" s="7"/>
      <c r="H716" s="7"/>
      <c r="I716" s="7"/>
      <c r="J716" s="7"/>
      <c r="S716" s="7"/>
    </row>
    <row r="717" spans="2:19" ht="14.25" customHeight="1" x14ac:dyDescent="0.2">
      <c r="B717" s="7"/>
      <c r="C717" s="7"/>
      <c r="E717" s="7"/>
      <c r="G717" s="7"/>
      <c r="H717" s="7"/>
      <c r="I717" s="7"/>
      <c r="J717" s="7"/>
      <c r="S717" s="7"/>
    </row>
    <row r="718" spans="2:19" ht="14.25" customHeight="1" x14ac:dyDescent="0.2">
      <c r="B718" s="7"/>
      <c r="C718" s="7"/>
      <c r="E718" s="7"/>
      <c r="G718" s="7"/>
      <c r="H718" s="7"/>
      <c r="I718" s="7"/>
      <c r="J718" s="7"/>
      <c r="S718" s="7"/>
    </row>
    <row r="719" spans="2:19" ht="14.25" customHeight="1" x14ac:dyDescent="0.2">
      <c r="B719" s="7"/>
      <c r="C719" s="7"/>
      <c r="E719" s="7"/>
      <c r="G719" s="7"/>
      <c r="H719" s="7"/>
      <c r="I719" s="7"/>
      <c r="J719" s="7"/>
      <c r="S719" s="7"/>
    </row>
    <row r="720" spans="2:19" ht="14.25" customHeight="1" x14ac:dyDescent="0.2">
      <c r="B720" s="7"/>
      <c r="C720" s="7"/>
      <c r="E720" s="7"/>
      <c r="G720" s="7"/>
      <c r="H720" s="7"/>
      <c r="I720" s="7"/>
      <c r="J720" s="7"/>
      <c r="S720" s="7"/>
    </row>
    <row r="721" spans="2:19" ht="14.25" customHeight="1" x14ac:dyDescent="0.2">
      <c r="B721" s="7"/>
      <c r="C721" s="7"/>
      <c r="E721" s="7"/>
      <c r="G721" s="7"/>
      <c r="H721" s="7"/>
      <c r="I721" s="7"/>
      <c r="J721" s="7"/>
      <c r="S721" s="7"/>
    </row>
    <row r="722" spans="2:19" ht="14.25" customHeight="1" x14ac:dyDescent="0.2">
      <c r="B722" s="7"/>
      <c r="C722" s="7"/>
      <c r="E722" s="7"/>
      <c r="G722" s="7"/>
      <c r="H722" s="7"/>
      <c r="I722" s="7"/>
      <c r="J722" s="7"/>
      <c r="S722" s="7"/>
    </row>
    <row r="723" spans="2:19" ht="14.25" customHeight="1" x14ac:dyDescent="0.2">
      <c r="B723" s="7"/>
      <c r="C723" s="7"/>
      <c r="E723" s="7"/>
      <c r="G723" s="7"/>
      <c r="H723" s="7"/>
      <c r="I723" s="7"/>
      <c r="J723" s="7"/>
      <c r="S723" s="7"/>
    </row>
    <row r="724" spans="2:19" ht="14.25" customHeight="1" x14ac:dyDescent="0.2">
      <c r="B724" s="7"/>
      <c r="C724" s="7"/>
      <c r="E724" s="7"/>
      <c r="G724" s="7"/>
      <c r="H724" s="7"/>
      <c r="I724" s="7"/>
      <c r="J724" s="7"/>
      <c r="S724" s="7"/>
    </row>
    <row r="725" spans="2:19" ht="14.25" customHeight="1" x14ac:dyDescent="0.2">
      <c r="B725" s="7"/>
      <c r="C725" s="7"/>
      <c r="E725" s="7"/>
      <c r="G725" s="7"/>
      <c r="H725" s="7"/>
      <c r="I725" s="7"/>
      <c r="J725" s="7"/>
      <c r="S725" s="7"/>
    </row>
    <row r="726" spans="2:19" ht="14.25" customHeight="1" x14ac:dyDescent="0.2">
      <c r="B726" s="7"/>
      <c r="C726" s="7"/>
      <c r="E726" s="7"/>
      <c r="G726" s="7"/>
      <c r="H726" s="7"/>
      <c r="I726" s="7"/>
      <c r="J726" s="7"/>
      <c r="S726" s="7"/>
    </row>
    <row r="727" spans="2:19" ht="14.25" customHeight="1" x14ac:dyDescent="0.2">
      <c r="B727" s="7"/>
      <c r="C727" s="7"/>
      <c r="E727" s="7"/>
      <c r="G727" s="7"/>
      <c r="H727" s="7"/>
      <c r="I727" s="7"/>
      <c r="J727" s="7"/>
      <c r="S727" s="7"/>
    </row>
    <row r="728" spans="2:19" ht="14.25" customHeight="1" x14ac:dyDescent="0.2">
      <c r="B728" s="7"/>
      <c r="C728" s="7"/>
      <c r="E728" s="7"/>
      <c r="G728" s="7"/>
      <c r="H728" s="7"/>
      <c r="I728" s="7"/>
      <c r="J728" s="7"/>
      <c r="S728" s="7"/>
    </row>
    <row r="729" spans="2:19" ht="14.25" customHeight="1" x14ac:dyDescent="0.2">
      <c r="B729" s="7"/>
      <c r="C729" s="7"/>
      <c r="E729" s="7"/>
      <c r="G729" s="7"/>
      <c r="H729" s="7"/>
      <c r="I729" s="7"/>
      <c r="J729" s="7"/>
      <c r="S729" s="7"/>
    </row>
    <row r="730" spans="2:19" ht="14.25" customHeight="1" x14ac:dyDescent="0.2">
      <c r="B730" s="7"/>
      <c r="C730" s="7"/>
      <c r="E730" s="7"/>
      <c r="G730" s="7"/>
      <c r="H730" s="7"/>
      <c r="I730" s="7"/>
      <c r="J730" s="7"/>
      <c r="S730" s="7"/>
    </row>
    <row r="731" spans="2:19" ht="14.25" customHeight="1" x14ac:dyDescent="0.2">
      <c r="B731" s="7"/>
      <c r="C731" s="7"/>
      <c r="E731" s="7"/>
      <c r="G731" s="7"/>
      <c r="H731" s="7"/>
      <c r="I731" s="7"/>
      <c r="J731" s="7"/>
      <c r="S731" s="7"/>
    </row>
    <row r="732" spans="2:19" ht="14.25" customHeight="1" x14ac:dyDescent="0.2">
      <c r="B732" s="7"/>
      <c r="C732" s="7"/>
      <c r="E732" s="7"/>
      <c r="G732" s="7"/>
      <c r="H732" s="7"/>
      <c r="I732" s="7"/>
      <c r="J732" s="7"/>
      <c r="S732" s="7"/>
    </row>
    <row r="733" spans="2:19" ht="14.25" customHeight="1" x14ac:dyDescent="0.2">
      <c r="B733" s="7"/>
      <c r="C733" s="7"/>
      <c r="E733" s="7"/>
      <c r="G733" s="7"/>
      <c r="H733" s="7"/>
      <c r="I733" s="7"/>
      <c r="J733" s="7"/>
      <c r="S733" s="7"/>
    </row>
    <row r="734" spans="2:19" ht="14.25" customHeight="1" x14ac:dyDescent="0.2">
      <c r="B734" s="7"/>
      <c r="C734" s="7"/>
      <c r="E734" s="7"/>
      <c r="G734" s="7"/>
      <c r="H734" s="7"/>
      <c r="I734" s="7"/>
      <c r="J734" s="7"/>
      <c r="S734" s="7"/>
    </row>
    <row r="735" spans="2:19" ht="14.25" customHeight="1" x14ac:dyDescent="0.2">
      <c r="B735" s="7"/>
      <c r="C735" s="7"/>
      <c r="E735" s="7"/>
      <c r="G735" s="7"/>
      <c r="H735" s="7"/>
      <c r="I735" s="7"/>
      <c r="J735" s="7"/>
      <c r="S735" s="7"/>
    </row>
    <row r="736" spans="2:19" ht="14.25" customHeight="1" x14ac:dyDescent="0.2">
      <c r="B736" s="7"/>
      <c r="C736" s="7"/>
      <c r="E736" s="7"/>
      <c r="G736" s="7"/>
      <c r="H736" s="7"/>
      <c r="I736" s="7"/>
      <c r="J736" s="7"/>
      <c r="S736" s="7"/>
    </row>
    <row r="737" spans="2:19" ht="14.25" customHeight="1" x14ac:dyDescent="0.2">
      <c r="B737" s="7"/>
      <c r="C737" s="7"/>
      <c r="E737" s="7"/>
      <c r="G737" s="7"/>
      <c r="H737" s="7"/>
      <c r="I737" s="7"/>
      <c r="J737" s="7"/>
      <c r="S737" s="7"/>
    </row>
    <row r="738" spans="2:19" ht="14.25" customHeight="1" x14ac:dyDescent="0.2">
      <c r="B738" s="7"/>
      <c r="C738" s="7"/>
      <c r="E738" s="7"/>
      <c r="G738" s="7"/>
      <c r="H738" s="7"/>
      <c r="I738" s="7"/>
      <c r="J738" s="7"/>
      <c r="S738" s="7"/>
    </row>
    <row r="739" spans="2:19" ht="14.25" customHeight="1" x14ac:dyDescent="0.2">
      <c r="B739" s="7"/>
      <c r="C739" s="7"/>
      <c r="E739" s="7"/>
      <c r="G739" s="7"/>
      <c r="H739" s="7"/>
      <c r="I739" s="7"/>
      <c r="J739" s="7"/>
      <c r="S739" s="7"/>
    </row>
    <row r="740" spans="2:19" ht="14.25" customHeight="1" x14ac:dyDescent="0.2">
      <c r="B740" s="7"/>
      <c r="C740" s="7"/>
      <c r="E740" s="7"/>
      <c r="G740" s="7"/>
      <c r="H740" s="7"/>
      <c r="I740" s="7"/>
      <c r="J740" s="7"/>
      <c r="S740" s="7"/>
    </row>
    <row r="741" spans="2:19" ht="14.25" customHeight="1" x14ac:dyDescent="0.2">
      <c r="B741" s="7"/>
      <c r="C741" s="7"/>
      <c r="E741" s="7"/>
      <c r="G741" s="7"/>
      <c r="H741" s="7"/>
      <c r="I741" s="7"/>
      <c r="J741" s="7"/>
      <c r="S741" s="7"/>
    </row>
    <row r="742" spans="2:19" ht="14.25" customHeight="1" x14ac:dyDescent="0.2">
      <c r="B742" s="7"/>
      <c r="C742" s="7"/>
      <c r="E742" s="7"/>
      <c r="G742" s="7"/>
      <c r="H742" s="7"/>
      <c r="I742" s="7"/>
      <c r="J742" s="7"/>
      <c r="S742" s="7"/>
    </row>
    <row r="743" spans="2:19" ht="14.25" customHeight="1" x14ac:dyDescent="0.2">
      <c r="B743" s="7"/>
      <c r="C743" s="7"/>
      <c r="E743" s="7"/>
      <c r="G743" s="7"/>
      <c r="H743" s="7"/>
      <c r="I743" s="7"/>
      <c r="J743" s="7"/>
      <c r="S743" s="7"/>
    </row>
    <row r="744" spans="2:19" ht="14.25" customHeight="1" x14ac:dyDescent="0.2">
      <c r="B744" s="7"/>
      <c r="C744" s="7"/>
      <c r="E744" s="7"/>
      <c r="G744" s="7"/>
      <c r="H744" s="7"/>
      <c r="I744" s="7"/>
      <c r="J744" s="7"/>
      <c r="S744" s="7"/>
    </row>
    <row r="745" spans="2:19" ht="14.25" customHeight="1" x14ac:dyDescent="0.2">
      <c r="B745" s="7"/>
      <c r="C745" s="7"/>
      <c r="E745" s="7"/>
      <c r="G745" s="7"/>
      <c r="H745" s="7"/>
      <c r="I745" s="7"/>
      <c r="J745" s="7"/>
      <c r="S745" s="7"/>
    </row>
    <row r="746" spans="2:19" ht="14.25" customHeight="1" x14ac:dyDescent="0.2">
      <c r="B746" s="7"/>
      <c r="C746" s="7"/>
      <c r="E746" s="7"/>
      <c r="G746" s="7"/>
      <c r="H746" s="7"/>
      <c r="I746" s="7"/>
      <c r="J746" s="7"/>
      <c r="S746" s="7"/>
    </row>
    <row r="747" spans="2:19" ht="14.25" customHeight="1" x14ac:dyDescent="0.2">
      <c r="B747" s="7"/>
      <c r="C747" s="7"/>
      <c r="E747" s="7"/>
      <c r="G747" s="7"/>
      <c r="H747" s="7"/>
      <c r="I747" s="7"/>
      <c r="J747" s="7"/>
      <c r="S747" s="7"/>
    </row>
    <row r="748" spans="2:19" ht="14.25" customHeight="1" x14ac:dyDescent="0.2">
      <c r="B748" s="7"/>
      <c r="C748" s="7"/>
      <c r="E748" s="7"/>
      <c r="G748" s="7"/>
      <c r="H748" s="7"/>
      <c r="I748" s="7"/>
      <c r="J748" s="7"/>
      <c r="S748" s="7"/>
    </row>
    <row r="749" spans="2:19" ht="14.25" customHeight="1" x14ac:dyDescent="0.2">
      <c r="B749" s="7"/>
      <c r="C749" s="7"/>
      <c r="E749" s="7"/>
      <c r="G749" s="7"/>
      <c r="H749" s="7"/>
      <c r="I749" s="7"/>
      <c r="J749" s="7"/>
      <c r="S749" s="7"/>
    </row>
    <row r="750" spans="2:19" ht="14.25" customHeight="1" x14ac:dyDescent="0.2">
      <c r="B750" s="7"/>
      <c r="C750" s="7"/>
      <c r="E750" s="7"/>
      <c r="G750" s="7"/>
      <c r="H750" s="7"/>
      <c r="I750" s="7"/>
      <c r="J750" s="7"/>
      <c r="S750" s="7"/>
    </row>
    <row r="751" spans="2:19" ht="14.25" customHeight="1" x14ac:dyDescent="0.2">
      <c r="B751" s="7"/>
      <c r="C751" s="7"/>
      <c r="E751" s="7"/>
      <c r="G751" s="7"/>
      <c r="H751" s="7"/>
      <c r="I751" s="7"/>
      <c r="J751" s="7"/>
      <c r="S751" s="7"/>
    </row>
    <row r="752" spans="2:19" ht="14.25" customHeight="1" x14ac:dyDescent="0.2">
      <c r="B752" s="7"/>
      <c r="C752" s="7"/>
      <c r="E752" s="7"/>
      <c r="G752" s="7"/>
      <c r="H752" s="7"/>
      <c r="I752" s="7"/>
      <c r="J752" s="7"/>
      <c r="S752" s="7"/>
    </row>
    <row r="753" spans="2:19" ht="14.25" customHeight="1" x14ac:dyDescent="0.2">
      <c r="B753" s="7"/>
      <c r="C753" s="7"/>
      <c r="E753" s="7"/>
      <c r="G753" s="7"/>
      <c r="H753" s="7"/>
      <c r="I753" s="7"/>
      <c r="J753" s="7"/>
      <c r="S753" s="7"/>
    </row>
    <row r="754" spans="2:19" ht="14.25" customHeight="1" x14ac:dyDescent="0.2">
      <c r="B754" s="7"/>
      <c r="C754" s="7"/>
      <c r="E754" s="7"/>
      <c r="G754" s="7"/>
      <c r="H754" s="7"/>
      <c r="I754" s="7"/>
      <c r="J754" s="7"/>
      <c r="S754" s="7"/>
    </row>
    <row r="755" spans="2:19" ht="14.25" customHeight="1" x14ac:dyDescent="0.2">
      <c r="B755" s="7"/>
      <c r="C755" s="7"/>
      <c r="E755" s="7"/>
      <c r="G755" s="7"/>
      <c r="H755" s="7"/>
      <c r="I755" s="7"/>
      <c r="J755" s="7"/>
      <c r="S755" s="7"/>
    </row>
    <row r="756" spans="2:19" ht="14.25" customHeight="1" x14ac:dyDescent="0.2">
      <c r="B756" s="7"/>
      <c r="C756" s="7"/>
      <c r="E756" s="7"/>
      <c r="G756" s="7"/>
      <c r="H756" s="7"/>
      <c r="I756" s="7"/>
      <c r="J756" s="7"/>
      <c r="S756" s="7"/>
    </row>
    <row r="757" spans="2:19" ht="14.25" customHeight="1" x14ac:dyDescent="0.2">
      <c r="B757" s="7"/>
      <c r="C757" s="7"/>
      <c r="E757" s="7"/>
      <c r="G757" s="7"/>
      <c r="H757" s="7"/>
      <c r="I757" s="7"/>
      <c r="J757" s="7"/>
      <c r="S757" s="7"/>
    </row>
    <row r="758" spans="2:19" ht="14.25" customHeight="1" x14ac:dyDescent="0.2">
      <c r="B758" s="7"/>
      <c r="C758" s="7"/>
      <c r="E758" s="7"/>
      <c r="G758" s="7"/>
      <c r="H758" s="7"/>
      <c r="I758" s="7"/>
      <c r="J758" s="7"/>
      <c r="S758" s="7"/>
    </row>
    <row r="759" spans="2:19" ht="14.25" customHeight="1" x14ac:dyDescent="0.2">
      <c r="B759" s="7"/>
      <c r="C759" s="7"/>
      <c r="E759" s="7"/>
      <c r="G759" s="7"/>
      <c r="H759" s="7"/>
      <c r="I759" s="7"/>
      <c r="J759" s="7"/>
      <c r="S759" s="7"/>
    </row>
    <row r="760" spans="2:19" ht="14.25" customHeight="1" x14ac:dyDescent="0.2">
      <c r="B760" s="7"/>
      <c r="C760" s="7"/>
      <c r="E760" s="7"/>
      <c r="G760" s="7"/>
      <c r="H760" s="7"/>
      <c r="I760" s="7"/>
      <c r="J760" s="7"/>
      <c r="S760" s="7"/>
    </row>
    <row r="761" spans="2:19" ht="14.25" customHeight="1" x14ac:dyDescent="0.2">
      <c r="B761" s="7"/>
      <c r="C761" s="7"/>
      <c r="E761" s="7"/>
      <c r="G761" s="7"/>
      <c r="H761" s="7"/>
      <c r="I761" s="7"/>
      <c r="J761" s="7"/>
      <c r="S761" s="7"/>
    </row>
    <row r="762" spans="2:19" ht="14.25" customHeight="1" x14ac:dyDescent="0.2">
      <c r="B762" s="7"/>
      <c r="C762" s="7"/>
      <c r="E762" s="7"/>
      <c r="G762" s="7"/>
      <c r="H762" s="7"/>
      <c r="I762" s="7"/>
      <c r="J762" s="7"/>
      <c r="S762" s="7"/>
    </row>
    <row r="763" spans="2:19" ht="14.25" customHeight="1" x14ac:dyDescent="0.2">
      <c r="B763" s="7"/>
      <c r="C763" s="7"/>
      <c r="E763" s="7"/>
      <c r="G763" s="7"/>
      <c r="H763" s="7"/>
      <c r="I763" s="7"/>
      <c r="J763" s="7"/>
      <c r="S763" s="7"/>
    </row>
    <row r="764" spans="2:19" ht="14.25" customHeight="1" x14ac:dyDescent="0.2">
      <c r="B764" s="7"/>
      <c r="C764" s="7"/>
      <c r="E764" s="7"/>
      <c r="G764" s="7"/>
      <c r="H764" s="7"/>
      <c r="I764" s="7"/>
      <c r="J764" s="7"/>
      <c r="S764" s="7"/>
    </row>
    <row r="765" spans="2:19" ht="14.25" customHeight="1" x14ac:dyDescent="0.2">
      <c r="B765" s="7"/>
      <c r="C765" s="7"/>
      <c r="E765" s="7"/>
      <c r="G765" s="7"/>
      <c r="H765" s="7"/>
      <c r="I765" s="7"/>
      <c r="J765" s="7"/>
      <c r="S765" s="7"/>
    </row>
    <row r="766" spans="2:19" ht="14.25" customHeight="1" x14ac:dyDescent="0.2">
      <c r="B766" s="7"/>
      <c r="C766" s="7"/>
      <c r="E766" s="7"/>
      <c r="G766" s="7"/>
      <c r="H766" s="7"/>
      <c r="I766" s="7"/>
      <c r="J766" s="7"/>
      <c r="S766" s="7"/>
    </row>
    <row r="767" spans="2:19" ht="14.25" customHeight="1" x14ac:dyDescent="0.2">
      <c r="B767" s="7"/>
      <c r="C767" s="7"/>
      <c r="E767" s="7"/>
      <c r="G767" s="7"/>
      <c r="H767" s="7"/>
      <c r="I767" s="7"/>
      <c r="J767" s="7"/>
      <c r="S767" s="7"/>
    </row>
    <row r="768" spans="2:19" ht="14.25" customHeight="1" x14ac:dyDescent="0.2">
      <c r="B768" s="7"/>
      <c r="C768" s="7"/>
      <c r="E768" s="7"/>
      <c r="G768" s="7"/>
      <c r="H768" s="7"/>
      <c r="I768" s="7"/>
      <c r="J768" s="7"/>
      <c r="S768" s="7"/>
    </row>
    <row r="769" spans="2:19" ht="14.25" customHeight="1" x14ac:dyDescent="0.2">
      <c r="B769" s="7"/>
      <c r="C769" s="7"/>
      <c r="E769" s="7"/>
      <c r="G769" s="7"/>
      <c r="H769" s="7"/>
      <c r="I769" s="7"/>
      <c r="J769" s="7"/>
      <c r="S769" s="7"/>
    </row>
    <row r="770" spans="2:19" ht="14.25" customHeight="1" x14ac:dyDescent="0.2">
      <c r="B770" s="7"/>
      <c r="C770" s="7"/>
      <c r="E770" s="7"/>
      <c r="G770" s="7"/>
      <c r="H770" s="7"/>
      <c r="I770" s="7"/>
      <c r="J770" s="7"/>
      <c r="S770" s="7"/>
    </row>
    <row r="771" spans="2:19" ht="14.25" customHeight="1" x14ac:dyDescent="0.2">
      <c r="B771" s="7"/>
      <c r="C771" s="7"/>
      <c r="E771" s="7"/>
      <c r="G771" s="7"/>
      <c r="H771" s="7"/>
      <c r="I771" s="7"/>
      <c r="J771" s="7"/>
      <c r="S771" s="7"/>
    </row>
    <row r="772" spans="2:19" ht="14.25" customHeight="1" x14ac:dyDescent="0.2">
      <c r="B772" s="7"/>
      <c r="C772" s="7"/>
      <c r="E772" s="7"/>
      <c r="G772" s="7"/>
      <c r="H772" s="7"/>
      <c r="I772" s="7"/>
      <c r="J772" s="7"/>
      <c r="S772" s="7"/>
    </row>
    <row r="773" spans="2:19" ht="14.25" customHeight="1" x14ac:dyDescent="0.2">
      <c r="B773" s="7"/>
      <c r="C773" s="7"/>
      <c r="E773" s="7"/>
      <c r="G773" s="7"/>
      <c r="H773" s="7"/>
      <c r="I773" s="7"/>
      <c r="J773" s="7"/>
      <c r="S773" s="7"/>
    </row>
    <row r="774" spans="2:19" ht="14.25" customHeight="1" x14ac:dyDescent="0.2">
      <c r="B774" s="7"/>
      <c r="C774" s="7"/>
      <c r="E774" s="7"/>
      <c r="G774" s="7"/>
      <c r="H774" s="7"/>
      <c r="I774" s="7"/>
      <c r="J774" s="7"/>
      <c r="S774" s="7"/>
    </row>
    <row r="775" spans="2:19" ht="14.25" customHeight="1" x14ac:dyDescent="0.2">
      <c r="B775" s="7"/>
      <c r="C775" s="7"/>
      <c r="E775" s="7"/>
      <c r="G775" s="7"/>
      <c r="H775" s="7"/>
      <c r="I775" s="7"/>
      <c r="J775" s="7"/>
      <c r="S775" s="7"/>
    </row>
    <row r="776" spans="2:19" ht="14.25" customHeight="1" x14ac:dyDescent="0.2">
      <c r="B776" s="7"/>
      <c r="C776" s="7"/>
      <c r="E776" s="7"/>
      <c r="G776" s="7"/>
      <c r="H776" s="7"/>
      <c r="I776" s="7"/>
      <c r="J776" s="7"/>
      <c r="S776" s="7"/>
    </row>
    <row r="777" spans="2:19" ht="14.25" customHeight="1" x14ac:dyDescent="0.2">
      <c r="B777" s="7"/>
      <c r="C777" s="7"/>
      <c r="E777" s="7"/>
      <c r="G777" s="7"/>
      <c r="H777" s="7"/>
      <c r="I777" s="7"/>
      <c r="J777" s="7"/>
      <c r="S777" s="7"/>
    </row>
    <row r="778" spans="2:19" ht="14.25" customHeight="1" x14ac:dyDescent="0.2">
      <c r="B778" s="7"/>
      <c r="C778" s="7"/>
      <c r="E778" s="7"/>
      <c r="G778" s="7"/>
      <c r="H778" s="7"/>
      <c r="I778" s="7"/>
      <c r="J778" s="7"/>
      <c r="S778" s="7"/>
    </row>
    <row r="779" spans="2:19" ht="14.25" customHeight="1" x14ac:dyDescent="0.2">
      <c r="B779" s="7"/>
      <c r="C779" s="7"/>
      <c r="E779" s="7"/>
      <c r="G779" s="7"/>
      <c r="H779" s="7"/>
      <c r="I779" s="7"/>
      <c r="J779" s="7"/>
      <c r="S779" s="7"/>
    </row>
    <row r="780" spans="2:19" ht="14.25" customHeight="1" x14ac:dyDescent="0.2">
      <c r="B780" s="7"/>
      <c r="C780" s="7"/>
      <c r="E780" s="7"/>
      <c r="G780" s="7"/>
      <c r="H780" s="7"/>
      <c r="I780" s="7"/>
      <c r="J780" s="7"/>
      <c r="S780" s="7"/>
    </row>
    <row r="781" spans="2:19" ht="14.25" customHeight="1" x14ac:dyDescent="0.2">
      <c r="B781" s="7"/>
      <c r="C781" s="7"/>
      <c r="E781" s="7"/>
      <c r="G781" s="7"/>
      <c r="H781" s="7"/>
      <c r="I781" s="7"/>
      <c r="J781" s="7"/>
      <c r="S781" s="7"/>
    </row>
    <row r="782" spans="2:19" ht="14.25" customHeight="1" x14ac:dyDescent="0.2">
      <c r="B782" s="7"/>
      <c r="C782" s="7"/>
      <c r="E782" s="7"/>
      <c r="G782" s="7"/>
      <c r="H782" s="7"/>
      <c r="I782" s="7"/>
      <c r="J782" s="7"/>
      <c r="S782" s="7"/>
    </row>
    <row r="783" spans="2:19" ht="14.25" customHeight="1" x14ac:dyDescent="0.2">
      <c r="B783" s="7"/>
      <c r="C783" s="7"/>
      <c r="E783" s="7"/>
      <c r="G783" s="7"/>
      <c r="H783" s="7"/>
      <c r="I783" s="7"/>
      <c r="J783" s="7"/>
      <c r="S783" s="7"/>
    </row>
    <row r="784" spans="2:19" ht="14.25" customHeight="1" x14ac:dyDescent="0.2">
      <c r="B784" s="7"/>
      <c r="C784" s="7"/>
      <c r="E784" s="7"/>
      <c r="G784" s="7"/>
      <c r="H784" s="7"/>
      <c r="I784" s="7"/>
      <c r="J784" s="7"/>
      <c r="S784" s="7"/>
    </row>
    <row r="785" spans="2:19" ht="14.25" customHeight="1" x14ac:dyDescent="0.2">
      <c r="B785" s="7"/>
      <c r="C785" s="7"/>
      <c r="E785" s="7"/>
      <c r="G785" s="7"/>
      <c r="H785" s="7"/>
      <c r="I785" s="7"/>
      <c r="J785" s="7"/>
      <c r="S785" s="7"/>
    </row>
    <row r="786" spans="2:19" ht="14.25" customHeight="1" x14ac:dyDescent="0.2">
      <c r="B786" s="7"/>
      <c r="C786" s="7"/>
      <c r="E786" s="7"/>
      <c r="G786" s="7"/>
      <c r="H786" s="7"/>
      <c r="I786" s="7"/>
      <c r="J786" s="7"/>
      <c r="S786" s="7"/>
    </row>
    <row r="787" spans="2:19" ht="14.25" customHeight="1" x14ac:dyDescent="0.2">
      <c r="B787" s="7"/>
      <c r="C787" s="7"/>
      <c r="E787" s="7"/>
      <c r="G787" s="7"/>
      <c r="H787" s="7"/>
      <c r="I787" s="7"/>
      <c r="J787" s="7"/>
      <c r="S787" s="7"/>
    </row>
    <row r="788" spans="2:19" ht="14.25" customHeight="1" x14ac:dyDescent="0.2">
      <c r="B788" s="7"/>
      <c r="C788" s="7"/>
      <c r="E788" s="7"/>
      <c r="G788" s="7"/>
      <c r="H788" s="7"/>
      <c r="I788" s="7"/>
      <c r="J788" s="7"/>
      <c r="S788" s="7"/>
    </row>
    <row r="789" spans="2:19" ht="14.25" customHeight="1" x14ac:dyDescent="0.2">
      <c r="B789" s="7"/>
      <c r="C789" s="7"/>
      <c r="E789" s="7"/>
      <c r="G789" s="7"/>
      <c r="H789" s="7"/>
      <c r="I789" s="7"/>
      <c r="J789" s="7"/>
      <c r="S789" s="7"/>
    </row>
    <row r="790" spans="2:19" ht="14.25" customHeight="1" x14ac:dyDescent="0.2">
      <c r="B790" s="7"/>
      <c r="C790" s="7"/>
      <c r="E790" s="7"/>
      <c r="G790" s="7"/>
      <c r="H790" s="7"/>
      <c r="I790" s="7"/>
      <c r="J790" s="7"/>
      <c r="S790" s="7"/>
    </row>
    <row r="791" spans="2:19" ht="14.25" customHeight="1" x14ac:dyDescent="0.2">
      <c r="B791" s="7"/>
      <c r="C791" s="7"/>
      <c r="E791" s="7"/>
      <c r="G791" s="7"/>
      <c r="H791" s="7"/>
      <c r="I791" s="7"/>
      <c r="J791" s="7"/>
      <c r="S791" s="7"/>
    </row>
    <row r="792" spans="2:19" ht="14.25" customHeight="1" x14ac:dyDescent="0.2">
      <c r="B792" s="7"/>
      <c r="C792" s="7"/>
      <c r="E792" s="7"/>
      <c r="G792" s="7"/>
      <c r="H792" s="7"/>
      <c r="I792" s="7"/>
      <c r="J792" s="7"/>
      <c r="S792" s="7"/>
    </row>
    <row r="793" spans="2:19" ht="14.25" customHeight="1" x14ac:dyDescent="0.2">
      <c r="B793" s="7"/>
      <c r="C793" s="7"/>
      <c r="E793" s="7"/>
      <c r="G793" s="7"/>
      <c r="H793" s="7"/>
      <c r="I793" s="7"/>
      <c r="J793" s="7"/>
      <c r="S793" s="7"/>
    </row>
    <row r="794" spans="2:19" ht="14.25" customHeight="1" x14ac:dyDescent="0.2">
      <c r="B794" s="7"/>
      <c r="C794" s="7"/>
      <c r="E794" s="7"/>
      <c r="G794" s="7"/>
      <c r="H794" s="7"/>
      <c r="I794" s="7"/>
      <c r="J794" s="7"/>
      <c r="S794" s="7"/>
    </row>
    <row r="795" spans="2:19" ht="14.25" customHeight="1" x14ac:dyDescent="0.2">
      <c r="B795" s="7"/>
      <c r="C795" s="7"/>
      <c r="E795" s="7"/>
      <c r="G795" s="7"/>
      <c r="H795" s="7"/>
      <c r="I795" s="7"/>
      <c r="J795" s="7"/>
      <c r="S795" s="7"/>
    </row>
    <row r="796" spans="2:19" ht="14.25" customHeight="1" x14ac:dyDescent="0.2">
      <c r="B796" s="7"/>
      <c r="C796" s="7"/>
      <c r="E796" s="7"/>
      <c r="G796" s="7"/>
      <c r="H796" s="7"/>
      <c r="I796" s="7"/>
      <c r="J796" s="7"/>
      <c r="S796" s="7"/>
    </row>
    <row r="797" spans="2:19" ht="14.25" customHeight="1" x14ac:dyDescent="0.2">
      <c r="B797" s="7"/>
      <c r="C797" s="7"/>
      <c r="E797" s="7"/>
      <c r="G797" s="7"/>
      <c r="H797" s="7"/>
      <c r="I797" s="7"/>
      <c r="J797" s="7"/>
      <c r="S797" s="7"/>
    </row>
    <row r="798" spans="2:19" ht="14.25" customHeight="1" x14ac:dyDescent="0.2">
      <c r="B798" s="7"/>
      <c r="C798" s="7"/>
      <c r="E798" s="7"/>
      <c r="G798" s="7"/>
      <c r="H798" s="7"/>
      <c r="I798" s="7"/>
      <c r="J798" s="7"/>
      <c r="S798" s="7"/>
    </row>
    <row r="799" spans="2:19" ht="14.25" customHeight="1" x14ac:dyDescent="0.2">
      <c r="B799" s="7"/>
      <c r="C799" s="7"/>
      <c r="E799" s="7"/>
      <c r="G799" s="7"/>
      <c r="H799" s="7"/>
      <c r="I799" s="7"/>
      <c r="J799" s="7"/>
      <c r="S799" s="7"/>
    </row>
    <row r="800" spans="2:19" ht="14.25" customHeight="1" x14ac:dyDescent="0.2">
      <c r="B800" s="7"/>
      <c r="C800" s="7"/>
      <c r="E800" s="7"/>
      <c r="G800" s="7"/>
      <c r="H800" s="7"/>
      <c r="I800" s="7"/>
      <c r="J800" s="7"/>
      <c r="S800" s="7"/>
    </row>
    <row r="801" spans="2:19" ht="14.25" customHeight="1" x14ac:dyDescent="0.2">
      <c r="B801" s="7"/>
      <c r="C801" s="7"/>
      <c r="E801" s="7"/>
      <c r="G801" s="7"/>
      <c r="H801" s="7"/>
      <c r="I801" s="7"/>
      <c r="J801" s="7"/>
      <c r="S801" s="7"/>
    </row>
    <row r="802" spans="2:19" ht="14.25" customHeight="1" x14ac:dyDescent="0.2">
      <c r="B802" s="7"/>
      <c r="C802" s="7"/>
      <c r="E802" s="7"/>
      <c r="G802" s="7"/>
      <c r="H802" s="7"/>
      <c r="I802" s="7"/>
      <c r="J802" s="7"/>
      <c r="S802" s="7"/>
    </row>
    <row r="803" spans="2:19" ht="14.25" customHeight="1" x14ac:dyDescent="0.2">
      <c r="B803" s="7"/>
      <c r="C803" s="7"/>
      <c r="E803" s="7"/>
      <c r="G803" s="7"/>
      <c r="H803" s="7"/>
      <c r="I803" s="7"/>
      <c r="J803" s="7"/>
      <c r="S803" s="7"/>
    </row>
    <row r="804" spans="2:19" ht="14.25" customHeight="1" x14ac:dyDescent="0.2">
      <c r="B804" s="7"/>
      <c r="C804" s="7"/>
      <c r="E804" s="7"/>
      <c r="G804" s="7"/>
      <c r="H804" s="7"/>
      <c r="I804" s="7"/>
      <c r="J804" s="7"/>
      <c r="S804" s="7"/>
    </row>
    <row r="805" spans="2:19" ht="14.25" customHeight="1" x14ac:dyDescent="0.2">
      <c r="B805" s="7"/>
      <c r="C805" s="7"/>
      <c r="E805" s="7"/>
      <c r="G805" s="7"/>
      <c r="H805" s="7"/>
      <c r="I805" s="7"/>
      <c r="J805" s="7"/>
      <c r="S805" s="7"/>
    </row>
    <row r="806" spans="2:19" ht="14.25" customHeight="1" x14ac:dyDescent="0.2">
      <c r="B806" s="7"/>
      <c r="C806" s="7"/>
      <c r="E806" s="7"/>
      <c r="G806" s="7"/>
      <c r="H806" s="7"/>
      <c r="I806" s="7"/>
      <c r="J806" s="7"/>
      <c r="S806" s="7"/>
    </row>
    <row r="807" spans="2:19" ht="14.25" customHeight="1" x14ac:dyDescent="0.2">
      <c r="B807" s="7"/>
      <c r="C807" s="7"/>
      <c r="E807" s="7"/>
      <c r="G807" s="7"/>
      <c r="H807" s="7"/>
      <c r="I807" s="7"/>
      <c r="J807" s="7"/>
      <c r="S807" s="7"/>
    </row>
    <row r="808" spans="2:19" ht="14.25" customHeight="1" x14ac:dyDescent="0.2">
      <c r="B808" s="7"/>
      <c r="C808" s="7"/>
      <c r="E808" s="7"/>
      <c r="G808" s="7"/>
      <c r="H808" s="7"/>
      <c r="I808" s="7"/>
      <c r="J808" s="7"/>
      <c r="S808" s="7"/>
    </row>
    <row r="809" spans="2:19" ht="14.25" customHeight="1" x14ac:dyDescent="0.2">
      <c r="B809" s="7"/>
      <c r="C809" s="7"/>
      <c r="E809" s="7"/>
      <c r="G809" s="7"/>
      <c r="H809" s="7"/>
      <c r="I809" s="7"/>
      <c r="J809" s="7"/>
      <c r="S809" s="7"/>
    </row>
    <row r="810" spans="2:19" ht="14.25" customHeight="1" x14ac:dyDescent="0.2">
      <c r="B810" s="7"/>
      <c r="C810" s="7"/>
      <c r="E810" s="7"/>
      <c r="G810" s="7"/>
      <c r="H810" s="7"/>
      <c r="I810" s="7"/>
      <c r="J810" s="7"/>
      <c r="S810" s="7"/>
    </row>
    <row r="811" spans="2:19" ht="14.25" customHeight="1" x14ac:dyDescent="0.2">
      <c r="B811" s="7"/>
      <c r="C811" s="7"/>
      <c r="E811" s="7"/>
      <c r="G811" s="7"/>
      <c r="H811" s="7"/>
      <c r="I811" s="7"/>
      <c r="J811" s="7"/>
      <c r="S811" s="7"/>
    </row>
    <row r="812" spans="2:19" ht="14.25" customHeight="1" x14ac:dyDescent="0.2">
      <c r="B812" s="7"/>
      <c r="C812" s="7"/>
      <c r="E812" s="7"/>
      <c r="G812" s="7"/>
      <c r="H812" s="7"/>
      <c r="I812" s="7"/>
      <c r="J812" s="7"/>
      <c r="S812" s="7"/>
    </row>
    <row r="813" spans="2:19" ht="14.25" customHeight="1" x14ac:dyDescent="0.2">
      <c r="B813" s="7"/>
      <c r="C813" s="7"/>
      <c r="E813" s="7"/>
      <c r="G813" s="7"/>
      <c r="H813" s="7"/>
      <c r="I813" s="7"/>
      <c r="J813" s="7"/>
      <c r="S813" s="7"/>
    </row>
    <row r="814" spans="2:19" ht="14.25" customHeight="1" x14ac:dyDescent="0.2">
      <c r="B814" s="7"/>
      <c r="C814" s="7"/>
      <c r="E814" s="7"/>
      <c r="G814" s="7"/>
      <c r="H814" s="7"/>
      <c r="I814" s="7"/>
      <c r="J814" s="7"/>
      <c r="S814" s="7"/>
    </row>
    <row r="815" spans="2:19" ht="14.25" customHeight="1" x14ac:dyDescent="0.2">
      <c r="B815" s="7"/>
      <c r="C815" s="7"/>
      <c r="E815" s="7"/>
      <c r="G815" s="7"/>
      <c r="H815" s="7"/>
      <c r="I815" s="7"/>
      <c r="J815" s="7"/>
      <c r="S815" s="7"/>
    </row>
    <row r="816" spans="2:19" ht="14.25" customHeight="1" x14ac:dyDescent="0.2">
      <c r="B816" s="7"/>
      <c r="C816" s="7"/>
      <c r="E816" s="7"/>
      <c r="G816" s="7"/>
      <c r="H816" s="7"/>
      <c r="I816" s="7"/>
      <c r="J816" s="7"/>
      <c r="S816" s="7"/>
    </row>
    <row r="817" spans="2:19" ht="14.25" customHeight="1" x14ac:dyDescent="0.2">
      <c r="B817" s="7"/>
      <c r="C817" s="7"/>
      <c r="E817" s="7"/>
      <c r="G817" s="7"/>
      <c r="H817" s="7"/>
      <c r="I817" s="7"/>
      <c r="J817" s="7"/>
      <c r="S817" s="7"/>
    </row>
    <row r="818" spans="2:19" ht="14.25" customHeight="1" x14ac:dyDescent="0.2">
      <c r="B818" s="7"/>
      <c r="C818" s="7"/>
      <c r="E818" s="7"/>
      <c r="G818" s="7"/>
      <c r="H818" s="7"/>
      <c r="I818" s="7"/>
      <c r="J818" s="7"/>
      <c r="S818" s="7"/>
    </row>
    <row r="819" spans="2:19" ht="14.25" customHeight="1" x14ac:dyDescent="0.2">
      <c r="B819" s="7"/>
      <c r="C819" s="7"/>
      <c r="E819" s="7"/>
      <c r="G819" s="7"/>
      <c r="H819" s="7"/>
      <c r="I819" s="7"/>
      <c r="J819" s="7"/>
      <c r="S819" s="7"/>
    </row>
    <row r="820" spans="2:19" ht="14.25" customHeight="1" x14ac:dyDescent="0.2">
      <c r="B820" s="7"/>
      <c r="C820" s="7"/>
      <c r="E820" s="7"/>
      <c r="G820" s="7"/>
      <c r="H820" s="7"/>
      <c r="I820" s="7"/>
      <c r="J820" s="7"/>
      <c r="S820" s="7"/>
    </row>
    <row r="821" spans="2:19" ht="14.25" customHeight="1" x14ac:dyDescent="0.2">
      <c r="B821" s="7"/>
      <c r="C821" s="7"/>
      <c r="E821" s="7"/>
      <c r="G821" s="7"/>
      <c r="H821" s="7"/>
      <c r="I821" s="7"/>
      <c r="J821" s="7"/>
      <c r="S821" s="7"/>
    </row>
    <row r="822" spans="2:19" ht="14.25" customHeight="1" x14ac:dyDescent="0.2">
      <c r="B822" s="7"/>
      <c r="C822" s="7"/>
      <c r="E822" s="7"/>
      <c r="G822" s="7"/>
      <c r="H822" s="7"/>
      <c r="I822" s="7"/>
      <c r="J822" s="7"/>
      <c r="S822" s="7"/>
    </row>
    <row r="823" spans="2:19" ht="14.25" customHeight="1" x14ac:dyDescent="0.2">
      <c r="B823" s="7"/>
      <c r="C823" s="7"/>
      <c r="E823" s="7"/>
      <c r="G823" s="7"/>
      <c r="H823" s="7"/>
      <c r="I823" s="7"/>
      <c r="J823" s="7"/>
      <c r="S823" s="7"/>
    </row>
    <row r="824" spans="2:19" ht="14.25" customHeight="1" x14ac:dyDescent="0.2">
      <c r="B824" s="7"/>
      <c r="C824" s="7"/>
      <c r="E824" s="7"/>
      <c r="G824" s="7"/>
      <c r="H824" s="7"/>
      <c r="I824" s="7"/>
      <c r="J824" s="7"/>
      <c r="S824" s="7"/>
    </row>
    <row r="825" spans="2:19" ht="14.25" customHeight="1" x14ac:dyDescent="0.2">
      <c r="B825" s="7"/>
      <c r="C825" s="7"/>
      <c r="E825" s="7"/>
      <c r="G825" s="7"/>
      <c r="H825" s="7"/>
      <c r="I825" s="7"/>
      <c r="J825" s="7"/>
      <c r="S825" s="7"/>
    </row>
    <row r="826" spans="2:19" ht="14.25" customHeight="1" x14ac:dyDescent="0.2">
      <c r="B826" s="7"/>
      <c r="C826" s="7"/>
      <c r="E826" s="7"/>
      <c r="G826" s="7"/>
      <c r="H826" s="7"/>
      <c r="I826" s="7"/>
      <c r="J826" s="7"/>
      <c r="S826" s="7"/>
    </row>
    <row r="827" spans="2:19" ht="14.25" customHeight="1" x14ac:dyDescent="0.2">
      <c r="B827" s="7"/>
      <c r="C827" s="7"/>
      <c r="E827" s="7"/>
      <c r="G827" s="7"/>
      <c r="H827" s="7"/>
      <c r="I827" s="7"/>
      <c r="J827" s="7"/>
      <c r="S827" s="7"/>
    </row>
    <row r="828" spans="2:19" ht="14.25" customHeight="1" x14ac:dyDescent="0.2">
      <c r="B828" s="7"/>
      <c r="C828" s="7"/>
      <c r="E828" s="7"/>
      <c r="G828" s="7"/>
      <c r="H828" s="7"/>
      <c r="I828" s="7"/>
      <c r="J828" s="7"/>
      <c r="S828" s="7"/>
    </row>
    <row r="829" spans="2:19" ht="14.25" customHeight="1" x14ac:dyDescent="0.2">
      <c r="B829" s="7"/>
      <c r="C829" s="7"/>
      <c r="E829" s="7"/>
      <c r="G829" s="7"/>
      <c r="H829" s="7"/>
      <c r="I829" s="7"/>
      <c r="J829" s="7"/>
      <c r="S829" s="7"/>
    </row>
    <row r="830" spans="2:19" ht="14.25" customHeight="1" x14ac:dyDescent="0.2">
      <c r="B830" s="7"/>
      <c r="C830" s="7"/>
      <c r="E830" s="7"/>
      <c r="G830" s="7"/>
      <c r="H830" s="7"/>
      <c r="I830" s="7"/>
      <c r="J830" s="7"/>
      <c r="S830" s="7"/>
    </row>
    <row r="831" spans="2:19" ht="14.25" customHeight="1" x14ac:dyDescent="0.2">
      <c r="B831" s="7"/>
      <c r="C831" s="7"/>
      <c r="E831" s="7"/>
      <c r="G831" s="7"/>
      <c r="H831" s="7"/>
      <c r="I831" s="7"/>
      <c r="J831" s="7"/>
      <c r="S831" s="7"/>
    </row>
    <row r="832" spans="2:19" ht="14.25" customHeight="1" x14ac:dyDescent="0.2">
      <c r="B832" s="7"/>
      <c r="C832" s="7"/>
      <c r="E832" s="7"/>
      <c r="G832" s="7"/>
      <c r="H832" s="7"/>
      <c r="I832" s="7"/>
      <c r="J832" s="7"/>
      <c r="S832" s="7"/>
    </row>
    <row r="833" spans="2:19" ht="14.25" customHeight="1" x14ac:dyDescent="0.2">
      <c r="B833" s="7"/>
      <c r="C833" s="7"/>
      <c r="E833" s="7"/>
      <c r="G833" s="7"/>
      <c r="H833" s="7"/>
      <c r="I833" s="7"/>
      <c r="J833" s="7"/>
      <c r="S833" s="7"/>
    </row>
    <row r="834" spans="2:19" ht="14.25" customHeight="1" x14ac:dyDescent="0.2">
      <c r="B834" s="7"/>
      <c r="C834" s="7"/>
      <c r="E834" s="7"/>
      <c r="G834" s="7"/>
      <c r="H834" s="7"/>
      <c r="I834" s="7"/>
      <c r="J834" s="7"/>
      <c r="S834" s="7"/>
    </row>
    <row r="835" spans="2:19" ht="14.25" customHeight="1" x14ac:dyDescent="0.2">
      <c r="B835" s="7"/>
      <c r="C835" s="7"/>
      <c r="E835" s="7"/>
      <c r="G835" s="7"/>
      <c r="H835" s="7"/>
      <c r="I835" s="7"/>
      <c r="J835" s="7"/>
      <c r="S835" s="7"/>
    </row>
    <row r="836" spans="2:19" ht="14.25" customHeight="1" x14ac:dyDescent="0.2">
      <c r="B836" s="7"/>
      <c r="C836" s="7"/>
      <c r="E836" s="7"/>
      <c r="G836" s="7"/>
      <c r="H836" s="7"/>
      <c r="I836" s="7"/>
      <c r="J836" s="7"/>
      <c r="S836" s="7"/>
    </row>
    <row r="837" spans="2:19" ht="14.25" customHeight="1" x14ac:dyDescent="0.2">
      <c r="B837" s="7"/>
      <c r="C837" s="7"/>
      <c r="E837" s="7"/>
      <c r="G837" s="7"/>
      <c r="H837" s="7"/>
      <c r="I837" s="7"/>
      <c r="J837" s="7"/>
      <c r="S837" s="7"/>
    </row>
    <row r="838" spans="2:19" ht="14.25" customHeight="1" x14ac:dyDescent="0.2">
      <c r="B838" s="7"/>
      <c r="C838" s="7"/>
      <c r="E838" s="7"/>
      <c r="G838" s="7"/>
      <c r="H838" s="7"/>
      <c r="I838" s="7"/>
      <c r="J838" s="7"/>
      <c r="S838" s="7"/>
    </row>
    <row r="839" spans="2:19" ht="14.25" customHeight="1" x14ac:dyDescent="0.2">
      <c r="B839" s="7"/>
      <c r="C839" s="7"/>
      <c r="E839" s="7"/>
      <c r="G839" s="7"/>
      <c r="H839" s="7"/>
      <c r="I839" s="7"/>
      <c r="J839" s="7"/>
      <c r="S839" s="7"/>
    </row>
    <row r="840" spans="2:19" ht="14.25" customHeight="1" x14ac:dyDescent="0.2">
      <c r="B840" s="7"/>
      <c r="C840" s="7"/>
      <c r="E840" s="7"/>
      <c r="G840" s="7"/>
      <c r="H840" s="7"/>
      <c r="I840" s="7"/>
      <c r="J840" s="7"/>
      <c r="S840" s="7"/>
    </row>
    <row r="841" spans="2:19" ht="14.25" customHeight="1" x14ac:dyDescent="0.2">
      <c r="B841" s="7"/>
      <c r="C841" s="7"/>
      <c r="E841" s="7"/>
      <c r="G841" s="7"/>
      <c r="H841" s="7"/>
      <c r="I841" s="7"/>
      <c r="J841" s="7"/>
      <c r="S841" s="7"/>
    </row>
    <row r="842" spans="2:19" ht="14.25" customHeight="1" x14ac:dyDescent="0.2">
      <c r="B842" s="7"/>
      <c r="C842" s="7"/>
      <c r="E842" s="7"/>
      <c r="G842" s="7"/>
      <c r="H842" s="7"/>
      <c r="I842" s="7"/>
      <c r="J842" s="7"/>
      <c r="S842" s="7"/>
    </row>
    <row r="843" spans="2:19" ht="14.25" customHeight="1" x14ac:dyDescent="0.2">
      <c r="B843" s="7"/>
      <c r="C843" s="7"/>
      <c r="E843" s="7"/>
      <c r="G843" s="7"/>
      <c r="H843" s="7"/>
      <c r="I843" s="7"/>
      <c r="J843" s="7"/>
      <c r="S843" s="7"/>
    </row>
    <row r="844" spans="2:19" ht="14.25" customHeight="1" x14ac:dyDescent="0.2">
      <c r="B844" s="7"/>
      <c r="C844" s="7"/>
      <c r="E844" s="7"/>
      <c r="G844" s="7"/>
      <c r="H844" s="7"/>
      <c r="I844" s="7"/>
      <c r="J844" s="7"/>
      <c r="S844" s="7"/>
    </row>
    <row r="845" spans="2:19" ht="14.25" customHeight="1" x14ac:dyDescent="0.2">
      <c r="B845" s="7"/>
      <c r="C845" s="7"/>
      <c r="E845" s="7"/>
      <c r="G845" s="7"/>
      <c r="H845" s="7"/>
      <c r="I845" s="7"/>
      <c r="J845" s="7"/>
      <c r="S845" s="7"/>
    </row>
    <row r="846" spans="2:19" ht="14.25" customHeight="1" x14ac:dyDescent="0.2">
      <c r="B846" s="7"/>
      <c r="C846" s="7"/>
      <c r="E846" s="7"/>
      <c r="G846" s="7"/>
      <c r="H846" s="7"/>
      <c r="I846" s="7"/>
      <c r="J846" s="7"/>
      <c r="S846" s="7"/>
    </row>
    <row r="847" spans="2:19" ht="14.25" customHeight="1" x14ac:dyDescent="0.2">
      <c r="B847" s="7"/>
      <c r="C847" s="7"/>
      <c r="E847" s="7"/>
      <c r="G847" s="7"/>
      <c r="H847" s="7"/>
      <c r="I847" s="7"/>
      <c r="J847" s="7"/>
      <c r="S847" s="7"/>
    </row>
    <row r="848" spans="2:19" ht="14.25" customHeight="1" x14ac:dyDescent="0.2">
      <c r="B848" s="7"/>
      <c r="C848" s="7"/>
      <c r="E848" s="7"/>
      <c r="G848" s="7"/>
      <c r="H848" s="7"/>
      <c r="I848" s="7"/>
      <c r="J848" s="7"/>
      <c r="S848" s="7"/>
    </row>
    <row r="849" spans="2:19" ht="14.25" customHeight="1" x14ac:dyDescent="0.2">
      <c r="B849" s="7"/>
      <c r="C849" s="7"/>
      <c r="E849" s="7"/>
      <c r="G849" s="7"/>
      <c r="H849" s="7"/>
      <c r="I849" s="7"/>
      <c r="J849" s="7"/>
      <c r="S849" s="7"/>
    </row>
    <row r="850" spans="2:19" ht="14.25" customHeight="1" x14ac:dyDescent="0.2">
      <c r="B850" s="7"/>
      <c r="C850" s="7"/>
      <c r="E850" s="7"/>
      <c r="G850" s="7"/>
      <c r="H850" s="7"/>
      <c r="I850" s="7"/>
      <c r="J850" s="7"/>
      <c r="S850" s="7"/>
    </row>
    <row r="851" spans="2:19" ht="14.25" customHeight="1" x14ac:dyDescent="0.2">
      <c r="B851" s="7"/>
      <c r="C851" s="7"/>
      <c r="E851" s="7"/>
      <c r="G851" s="7"/>
      <c r="H851" s="7"/>
      <c r="I851" s="7"/>
      <c r="J851" s="7"/>
      <c r="S851" s="7"/>
    </row>
    <row r="852" spans="2:19" ht="14.25" customHeight="1" x14ac:dyDescent="0.2">
      <c r="B852" s="7"/>
      <c r="C852" s="7"/>
      <c r="E852" s="7"/>
      <c r="G852" s="7"/>
      <c r="H852" s="7"/>
      <c r="I852" s="7"/>
      <c r="J852" s="7"/>
      <c r="S852" s="7"/>
    </row>
    <row r="853" spans="2:19" ht="14.25" customHeight="1" x14ac:dyDescent="0.2">
      <c r="B853" s="7"/>
      <c r="C853" s="7"/>
      <c r="E853" s="7"/>
      <c r="G853" s="7"/>
      <c r="H853" s="7"/>
      <c r="I853" s="7"/>
      <c r="J853" s="7"/>
      <c r="S853" s="7"/>
    </row>
    <row r="854" spans="2:19" ht="14.25" customHeight="1" x14ac:dyDescent="0.2">
      <c r="B854" s="7"/>
      <c r="C854" s="7"/>
      <c r="E854" s="7"/>
      <c r="G854" s="7"/>
      <c r="H854" s="7"/>
      <c r="I854" s="7"/>
      <c r="J854" s="7"/>
      <c r="S854" s="7"/>
    </row>
    <row r="855" spans="2:19" ht="14.25" customHeight="1" x14ac:dyDescent="0.2">
      <c r="B855" s="7"/>
      <c r="C855" s="7"/>
      <c r="E855" s="7"/>
      <c r="G855" s="7"/>
      <c r="H855" s="7"/>
      <c r="I855" s="7"/>
      <c r="J855" s="7"/>
      <c r="S855" s="7"/>
    </row>
    <row r="856" spans="2:19" ht="14.25" customHeight="1" x14ac:dyDescent="0.2">
      <c r="B856" s="7"/>
      <c r="C856" s="7"/>
      <c r="E856" s="7"/>
      <c r="G856" s="7"/>
      <c r="H856" s="7"/>
      <c r="I856" s="7"/>
      <c r="J856" s="7"/>
      <c r="S856" s="7"/>
    </row>
    <row r="857" spans="2:19" ht="14.25" customHeight="1" x14ac:dyDescent="0.2">
      <c r="B857" s="7"/>
      <c r="C857" s="7"/>
      <c r="E857" s="7"/>
      <c r="G857" s="7"/>
      <c r="H857" s="7"/>
      <c r="I857" s="7"/>
      <c r="J857" s="7"/>
      <c r="S857" s="7"/>
    </row>
    <row r="858" spans="2:19" ht="14.25" customHeight="1" x14ac:dyDescent="0.2">
      <c r="B858" s="7"/>
      <c r="C858" s="7"/>
      <c r="E858" s="7"/>
      <c r="G858" s="7"/>
      <c r="H858" s="7"/>
      <c r="I858" s="7"/>
      <c r="J858" s="7"/>
      <c r="S858" s="7"/>
    </row>
    <row r="859" spans="2:19" ht="14.25" customHeight="1" x14ac:dyDescent="0.2">
      <c r="B859" s="7"/>
      <c r="C859" s="7"/>
      <c r="E859" s="7"/>
      <c r="G859" s="7"/>
      <c r="H859" s="7"/>
      <c r="I859" s="7"/>
      <c r="J859" s="7"/>
      <c r="S859" s="7"/>
    </row>
    <row r="860" spans="2:19" ht="14.25" customHeight="1" x14ac:dyDescent="0.2">
      <c r="B860" s="7"/>
      <c r="C860" s="7"/>
      <c r="E860" s="7"/>
      <c r="G860" s="7"/>
      <c r="H860" s="7"/>
      <c r="I860" s="7"/>
      <c r="J860" s="7"/>
      <c r="S860" s="7"/>
    </row>
    <row r="861" spans="2:19" ht="14.25" customHeight="1" x14ac:dyDescent="0.2">
      <c r="B861" s="7"/>
      <c r="C861" s="7"/>
      <c r="E861" s="7"/>
      <c r="G861" s="7"/>
      <c r="H861" s="7"/>
      <c r="I861" s="7"/>
      <c r="J861" s="7"/>
      <c r="S861" s="7"/>
    </row>
    <row r="862" spans="2:19" ht="14.25" customHeight="1" x14ac:dyDescent="0.2">
      <c r="B862" s="7"/>
      <c r="C862" s="7"/>
      <c r="E862" s="7"/>
      <c r="G862" s="7"/>
      <c r="H862" s="7"/>
      <c r="I862" s="7"/>
      <c r="J862" s="7"/>
      <c r="S862" s="7"/>
    </row>
    <row r="863" spans="2:19" ht="14.25" customHeight="1" x14ac:dyDescent="0.2">
      <c r="B863" s="7"/>
      <c r="C863" s="7"/>
      <c r="E863" s="7"/>
      <c r="G863" s="7"/>
      <c r="H863" s="7"/>
      <c r="I863" s="7"/>
      <c r="J863" s="7"/>
      <c r="S863" s="7"/>
    </row>
    <row r="864" spans="2:19" ht="14.25" customHeight="1" x14ac:dyDescent="0.2">
      <c r="B864" s="7"/>
      <c r="C864" s="7"/>
      <c r="E864" s="7"/>
      <c r="G864" s="7"/>
      <c r="H864" s="7"/>
      <c r="I864" s="7"/>
      <c r="J864" s="7"/>
      <c r="S864" s="7"/>
    </row>
    <row r="865" spans="2:19" ht="14.25" customHeight="1" x14ac:dyDescent="0.2">
      <c r="B865" s="7"/>
      <c r="C865" s="7"/>
      <c r="E865" s="7"/>
      <c r="G865" s="7"/>
      <c r="H865" s="7"/>
      <c r="I865" s="7"/>
      <c r="J865" s="7"/>
      <c r="S865" s="7"/>
    </row>
    <row r="866" spans="2:19" ht="14.25" customHeight="1" x14ac:dyDescent="0.2">
      <c r="B866" s="7"/>
      <c r="C866" s="7"/>
      <c r="E866" s="7"/>
      <c r="G866" s="7"/>
      <c r="H866" s="7"/>
      <c r="I866" s="7"/>
      <c r="J866" s="7"/>
      <c r="S866" s="7"/>
    </row>
    <row r="867" spans="2:19" ht="14.25" customHeight="1" x14ac:dyDescent="0.2">
      <c r="B867" s="7"/>
      <c r="C867" s="7"/>
      <c r="E867" s="7"/>
      <c r="G867" s="7"/>
      <c r="H867" s="7"/>
      <c r="I867" s="7"/>
      <c r="J867" s="7"/>
      <c r="S867" s="7"/>
    </row>
    <row r="868" spans="2:19" ht="14.25" customHeight="1" x14ac:dyDescent="0.2">
      <c r="B868" s="7"/>
      <c r="C868" s="7"/>
      <c r="E868" s="7"/>
      <c r="G868" s="7"/>
      <c r="H868" s="7"/>
      <c r="I868" s="7"/>
      <c r="J868" s="7"/>
      <c r="S868" s="7"/>
    </row>
    <row r="869" spans="2:19" ht="14.25" customHeight="1" x14ac:dyDescent="0.2">
      <c r="B869" s="7"/>
      <c r="C869" s="7"/>
      <c r="E869" s="7"/>
      <c r="G869" s="7"/>
      <c r="H869" s="7"/>
      <c r="I869" s="7"/>
      <c r="J869" s="7"/>
      <c r="S869" s="7"/>
    </row>
    <row r="870" spans="2:19" ht="14.25" customHeight="1" x14ac:dyDescent="0.2">
      <c r="B870" s="7"/>
      <c r="C870" s="7"/>
      <c r="E870" s="7"/>
      <c r="G870" s="7"/>
      <c r="H870" s="7"/>
      <c r="I870" s="7"/>
      <c r="J870" s="7"/>
      <c r="S870" s="7"/>
    </row>
    <row r="871" spans="2:19" ht="14.25" customHeight="1" x14ac:dyDescent="0.2">
      <c r="B871" s="7"/>
      <c r="C871" s="7"/>
      <c r="E871" s="7"/>
      <c r="G871" s="7"/>
      <c r="H871" s="7"/>
      <c r="I871" s="7"/>
      <c r="J871" s="7"/>
      <c r="S871" s="7"/>
    </row>
    <row r="872" spans="2:19" ht="14.25" customHeight="1" x14ac:dyDescent="0.2">
      <c r="B872" s="7"/>
      <c r="C872" s="7"/>
      <c r="E872" s="7"/>
      <c r="G872" s="7"/>
      <c r="H872" s="7"/>
      <c r="I872" s="7"/>
      <c r="J872" s="7"/>
      <c r="S872" s="7"/>
    </row>
    <row r="873" spans="2:19" ht="14.25" customHeight="1" x14ac:dyDescent="0.2">
      <c r="B873" s="7"/>
      <c r="C873" s="7"/>
      <c r="E873" s="7"/>
      <c r="G873" s="7"/>
      <c r="H873" s="7"/>
      <c r="I873" s="7"/>
      <c r="J873" s="7"/>
      <c r="S873" s="7"/>
    </row>
    <row r="874" spans="2:19" ht="14.25" customHeight="1" x14ac:dyDescent="0.2">
      <c r="B874" s="7"/>
      <c r="C874" s="7"/>
      <c r="E874" s="7"/>
      <c r="G874" s="7"/>
      <c r="H874" s="7"/>
      <c r="I874" s="7"/>
      <c r="J874" s="7"/>
      <c r="S874" s="7"/>
    </row>
    <row r="875" spans="2:19" ht="14.25" customHeight="1" x14ac:dyDescent="0.2">
      <c r="B875" s="7"/>
      <c r="C875" s="7"/>
      <c r="E875" s="7"/>
      <c r="G875" s="7"/>
      <c r="H875" s="7"/>
      <c r="I875" s="7"/>
      <c r="J875" s="7"/>
      <c r="S875" s="7"/>
    </row>
    <row r="876" spans="2:19" ht="14.25" customHeight="1" x14ac:dyDescent="0.2">
      <c r="B876" s="7"/>
      <c r="C876" s="7"/>
      <c r="E876" s="7"/>
      <c r="G876" s="7"/>
      <c r="H876" s="7"/>
      <c r="I876" s="7"/>
      <c r="J876" s="7"/>
      <c r="S876" s="7"/>
    </row>
    <row r="877" spans="2:19" ht="14.25" customHeight="1" x14ac:dyDescent="0.2">
      <c r="B877" s="7"/>
      <c r="C877" s="7"/>
      <c r="E877" s="7"/>
      <c r="G877" s="7"/>
      <c r="H877" s="7"/>
      <c r="I877" s="7"/>
      <c r="J877" s="7"/>
      <c r="S877" s="7"/>
    </row>
    <row r="878" spans="2:19" ht="14.25" customHeight="1" x14ac:dyDescent="0.2">
      <c r="B878" s="7"/>
      <c r="C878" s="7"/>
      <c r="E878" s="7"/>
      <c r="G878" s="7"/>
      <c r="H878" s="7"/>
      <c r="I878" s="7"/>
      <c r="J878" s="7"/>
      <c r="S878" s="7"/>
    </row>
    <row r="879" spans="2:19" ht="14.25" customHeight="1" x14ac:dyDescent="0.2">
      <c r="B879" s="7"/>
      <c r="C879" s="7"/>
      <c r="E879" s="7"/>
      <c r="G879" s="7"/>
      <c r="H879" s="7"/>
      <c r="I879" s="7"/>
      <c r="J879" s="7"/>
      <c r="S879" s="7"/>
    </row>
    <row r="880" spans="2:19" ht="14.25" customHeight="1" x14ac:dyDescent="0.2">
      <c r="B880" s="7"/>
      <c r="C880" s="7"/>
      <c r="E880" s="7"/>
      <c r="G880" s="7"/>
      <c r="H880" s="7"/>
      <c r="I880" s="7"/>
      <c r="J880" s="7"/>
      <c r="S880" s="7"/>
    </row>
    <row r="881" spans="2:19" ht="14.25" customHeight="1" x14ac:dyDescent="0.2">
      <c r="B881" s="7"/>
      <c r="C881" s="7"/>
      <c r="E881" s="7"/>
      <c r="G881" s="7"/>
      <c r="H881" s="7"/>
      <c r="I881" s="7"/>
      <c r="J881" s="7"/>
      <c r="S881" s="7"/>
    </row>
    <row r="882" spans="2:19" ht="14.25" customHeight="1" x14ac:dyDescent="0.2">
      <c r="B882" s="7"/>
      <c r="C882" s="7"/>
      <c r="E882" s="7"/>
      <c r="G882" s="7"/>
      <c r="H882" s="7"/>
      <c r="I882" s="7"/>
      <c r="J882" s="7"/>
      <c r="S882" s="7"/>
    </row>
    <row r="883" spans="2:19" ht="14.25" customHeight="1" x14ac:dyDescent="0.2">
      <c r="B883" s="7"/>
      <c r="C883" s="7"/>
      <c r="E883" s="7"/>
      <c r="G883" s="7"/>
      <c r="H883" s="7"/>
      <c r="I883" s="7"/>
      <c r="J883" s="7"/>
      <c r="S883" s="7"/>
    </row>
    <row r="884" spans="2:19" ht="14.25" customHeight="1" x14ac:dyDescent="0.2">
      <c r="B884" s="7"/>
      <c r="C884" s="7"/>
      <c r="E884" s="7"/>
      <c r="G884" s="7"/>
      <c r="H884" s="7"/>
      <c r="I884" s="7"/>
      <c r="J884" s="7"/>
      <c r="S884" s="7"/>
    </row>
    <row r="885" spans="2:19" ht="14.25" customHeight="1" x14ac:dyDescent="0.2">
      <c r="B885" s="7"/>
      <c r="C885" s="7"/>
      <c r="E885" s="7"/>
      <c r="G885" s="7"/>
      <c r="H885" s="7"/>
      <c r="I885" s="7"/>
      <c r="J885" s="7"/>
      <c r="S885" s="7"/>
    </row>
    <row r="886" spans="2:19" ht="14.25" customHeight="1" x14ac:dyDescent="0.2">
      <c r="B886" s="7"/>
      <c r="C886" s="7"/>
      <c r="E886" s="7"/>
      <c r="G886" s="7"/>
      <c r="H886" s="7"/>
      <c r="I886" s="7"/>
      <c r="J886" s="7"/>
      <c r="S886" s="7"/>
    </row>
    <row r="887" spans="2:19" ht="14.25" customHeight="1" x14ac:dyDescent="0.2">
      <c r="B887" s="7"/>
      <c r="C887" s="7"/>
      <c r="E887" s="7"/>
      <c r="G887" s="7"/>
      <c r="H887" s="7"/>
      <c r="I887" s="7"/>
      <c r="J887" s="7"/>
      <c r="S887" s="7"/>
    </row>
    <row r="888" spans="2:19" ht="14.25" customHeight="1" x14ac:dyDescent="0.2">
      <c r="B888" s="7"/>
      <c r="C888" s="7"/>
      <c r="E888" s="7"/>
      <c r="G888" s="7"/>
      <c r="H888" s="7"/>
      <c r="I888" s="7"/>
      <c r="J888" s="7"/>
      <c r="S888" s="7"/>
    </row>
    <row r="889" spans="2:19" ht="14.25" customHeight="1" x14ac:dyDescent="0.2">
      <c r="B889" s="7"/>
      <c r="C889" s="7"/>
      <c r="E889" s="7"/>
      <c r="G889" s="7"/>
      <c r="H889" s="7"/>
      <c r="I889" s="7"/>
      <c r="J889" s="7"/>
      <c r="S889" s="7"/>
    </row>
    <row r="890" spans="2:19" ht="14.25" customHeight="1" x14ac:dyDescent="0.2">
      <c r="B890" s="7"/>
      <c r="C890" s="7"/>
      <c r="E890" s="7"/>
      <c r="G890" s="7"/>
      <c r="H890" s="7"/>
      <c r="I890" s="7"/>
      <c r="J890" s="7"/>
      <c r="S890" s="7"/>
    </row>
    <row r="891" spans="2:19" ht="14.25" customHeight="1" x14ac:dyDescent="0.2">
      <c r="B891" s="7"/>
      <c r="C891" s="7"/>
      <c r="E891" s="7"/>
      <c r="G891" s="7"/>
      <c r="H891" s="7"/>
      <c r="I891" s="7"/>
      <c r="J891" s="7"/>
      <c r="S891" s="7"/>
    </row>
    <row r="892" spans="2:19" ht="14.25" customHeight="1" x14ac:dyDescent="0.2">
      <c r="B892" s="7"/>
      <c r="C892" s="7"/>
      <c r="E892" s="7"/>
      <c r="G892" s="7"/>
      <c r="H892" s="7"/>
      <c r="I892" s="7"/>
      <c r="J892" s="7"/>
      <c r="S892" s="7"/>
    </row>
    <row r="893" spans="2:19" ht="14.25" customHeight="1" x14ac:dyDescent="0.2">
      <c r="B893" s="7"/>
      <c r="C893" s="7"/>
      <c r="E893" s="7"/>
      <c r="G893" s="7"/>
      <c r="H893" s="7"/>
      <c r="I893" s="7"/>
      <c r="J893" s="7"/>
      <c r="S893" s="7"/>
    </row>
    <row r="894" spans="2:19" ht="14.25" customHeight="1" x14ac:dyDescent="0.2">
      <c r="B894" s="7"/>
      <c r="C894" s="7"/>
      <c r="E894" s="7"/>
      <c r="G894" s="7"/>
      <c r="H894" s="7"/>
      <c r="I894" s="7"/>
      <c r="J894" s="7"/>
      <c r="S894" s="7"/>
    </row>
    <row r="895" spans="2:19" ht="14.25" customHeight="1" x14ac:dyDescent="0.2">
      <c r="B895" s="7"/>
      <c r="C895" s="7"/>
      <c r="E895" s="7"/>
      <c r="G895" s="7"/>
      <c r="H895" s="7"/>
      <c r="I895" s="7"/>
      <c r="J895" s="7"/>
      <c r="S895" s="7"/>
    </row>
    <row r="896" spans="2:19" ht="14.25" customHeight="1" x14ac:dyDescent="0.2">
      <c r="B896" s="7"/>
      <c r="C896" s="7"/>
      <c r="E896" s="7"/>
      <c r="G896" s="7"/>
      <c r="H896" s="7"/>
      <c r="I896" s="7"/>
      <c r="J896" s="7"/>
      <c r="S896" s="7"/>
    </row>
    <row r="897" spans="2:19" ht="14.25" customHeight="1" x14ac:dyDescent="0.2">
      <c r="B897" s="7"/>
      <c r="C897" s="7"/>
      <c r="E897" s="7"/>
      <c r="G897" s="7"/>
      <c r="H897" s="7"/>
      <c r="I897" s="7"/>
      <c r="J897" s="7"/>
      <c r="S897" s="7"/>
    </row>
    <row r="898" spans="2:19" ht="14.25" customHeight="1" x14ac:dyDescent="0.2">
      <c r="B898" s="7"/>
      <c r="C898" s="7"/>
      <c r="E898" s="7"/>
      <c r="G898" s="7"/>
      <c r="H898" s="7"/>
      <c r="I898" s="7"/>
      <c r="J898" s="7"/>
      <c r="S898" s="7"/>
    </row>
    <row r="899" spans="2:19" ht="14.25" customHeight="1" x14ac:dyDescent="0.2">
      <c r="B899" s="7"/>
      <c r="C899" s="7"/>
      <c r="E899" s="7"/>
      <c r="G899" s="7"/>
      <c r="H899" s="7"/>
      <c r="I899" s="7"/>
      <c r="J899" s="7"/>
      <c r="S899" s="7"/>
    </row>
    <row r="900" spans="2:19" ht="14.25" customHeight="1" x14ac:dyDescent="0.2">
      <c r="B900" s="7"/>
      <c r="C900" s="7"/>
      <c r="E900" s="7"/>
      <c r="G900" s="7"/>
      <c r="H900" s="7"/>
      <c r="I900" s="7"/>
      <c r="J900" s="7"/>
      <c r="S900" s="7"/>
    </row>
    <row r="901" spans="2:19" ht="14.25" customHeight="1" x14ac:dyDescent="0.2">
      <c r="B901" s="7"/>
      <c r="C901" s="7"/>
      <c r="E901" s="7"/>
      <c r="G901" s="7"/>
      <c r="H901" s="7"/>
      <c r="I901" s="7"/>
      <c r="J901" s="7"/>
      <c r="S901" s="7"/>
    </row>
    <row r="902" spans="2:19" ht="14.25" customHeight="1" x14ac:dyDescent="0.2">
      <c r="B902" s="7"/>
      <c r="C902" s="7"/>
      <c r="E902" s="7"/>
      <c r="G902" s="7"/>
      <c r="H902" s="7"/>
      <c r="I902" s="7"/>
      <c r="J902" s="7"/>
      <c r="S902" s="7"/>
    </row>
    <row r="903" spans="2:19" ht="14.25" customHeight="1" x14ac:dyDescent="0.2">
      <c r="B903" s="7"/>
      <c r="C903" s="7"/>
      <c r="E903" s="7"/>
      <c r="G903" s="7"/>
      <c r="H903" s="7"/>
      <c r="I903" s="7"/>
      <c r="J903" s="7"/>
      <c r="S903" s="7"/>
    </row>
    <row r="904" spans="2:19" ht="14.25" customHeight="1" x14ac:dyDescent="0.2">
      <c r="B904" s="7"/>
      <c r="C904" s="7"/>
      <c r="E904" s="7"/>
      <c r="G904" s="7"/>
      <c r="H904" s="7"/>
      <c r="I904" s="7"/>
      <c r="J904" s="7"/>
      <c r="S904" s="7"/>
    </row>
    <row r="905" spans="2:19" ht="14.25" customHeight="1" x14ac:dyDescent="0.2">
      <c r="B905" s="7"/>
      <c r="C905" s="7"/>
      <c r="E905" s="7"/>
      <c r="G905" s="7"/>
      <c r="H905" s="7"/>
      <c r="I905" s="7"/>
      <c r="J905" s="7"/>
      <c r="S905" s="7"/>
    </row>
    <row r="906" spans="2:19" ht="14.25" customHeight="1" x14ac:dyDescent="0.2">
      <c r="B906" s="7"/>
      <c r="C906" s="7"/>
      <c r="E906" s="7"/>
      <c r="G906" s="7"/>
      <c r="H906" s="7"/>
      <c r="I906" s="7"/>
      <c r="J906" s="7"/>
      <c r="S906" s="7"/>
    </row>
    <row r="907" spans="2:19" ht="14.25" customHeight="1" x14ac:dyDescent="0.2">
      <c r="B907" s="7"/>
      <c r="C907" s="7"/>
      <c r="E907" s="7"/>
      <c r="G907" s="7"/>
      <c r="H907" s="7"/>
      <c r="I907" s="7"/>
      <c r="J907" s="7"/>
      <c r="S907" s="7"/>
    </row>
    <row r="908" spans="2:19" ht="14.25" customHeight="1" x14ac:dyDescent="0.2">
      <c r="B908" s="7"/>
      <c r="C908" s="7"/>
      <c r="E908" s="7"/>
      <c r="G908" s="7"/>
      <c r="H908" s="7"/>
      <c r="I908" s="7"/>
      <c r="J908" s="7"/>
      <c r="S908" s="7"/>
    </row>
    <row r="909" spans="2:19" ht="14.25" customHeight="1" x14ac:dyDescent="0.2">
      <c r="B909" s="7"/>
      <c r="C909" s="7"/>
      <c r="E909" s="7"/>
      <c r="G909" s="7"/>
      <c r="H909" s="7"/>
      <c r="I909" s="7"/>
      <c r="J909" s="7"/>
      <c r="S909" s="7"/>
    </row>
    <row r="910" spans="2:19" ht="14.25" customHeight="1" x14ac:dyDescent="0.2">
      <c r="B910" s="7"/>
      <c r="C910" s="7"/>
      <c r="E910" s="7"/>
      <c r="G910" s="7"/>
      <c r="H910" s="7"/>
      <c r="I910" s="7"/>
      <c r="J910" s="7"/>
      <c r="S910" s="7"/>
    </row>
    <row r="911" spans="2:19" ht="14.25" customHeight="1" x14ac:dyDescent="0.2">
      <c r="B911" s="7"/>
      <c r="C911" s="7"/>
      <c r="E911" s="7"/>
      <c r="G911" s="7"/>
      <c r="H911" s="7"/>
      <c r="I911" s="7"/>
      <c r="J911" s="7"/>
      <c r="S911" s="7"/>
    </row>
    <row r="912" spans="2:19" ht="14.25" customHeight="1" x14ac:dyDescent="0.2">
      <c r="B912" s="7"/>
      <c r="C912" s="7"/>
      <c r="E912" s="7"/>
      <c r="G912" s="7"/>
      <c r="H912" s="7"/>
      <c r="I912" s="7"/>
      <c r="J912" s="7"/>
      <c r="S912" s="7"/>
    </row>
    <row r="913" spans="2:19" ht="14.25" customHeight="1" x14ac:dyDescent="0.2">
      <c r="B913" s="7"/>
      <c r="C913" s="7"/>
      <c r="E913" s="7"/>
      <c r="G913" s="7"/>
      <c r="H913" s="7"/>
      <c r="I913" s="7"/>
      <c r="J913" s="7"/>
      <c r="S913" s="7"/>
    </row>
    <row r="914" spans="2:19" ht="14.25" customHeight="1" x14ac:dyDescent="0.2">
      <c r="B914" s="7"/>
      <c r="C914" s="7"/>
      <c r="E914" s="7"/>
      <c r="G914" s="7"/>
      <c r="H914" s="7"/>
      <c r="I914" s="7"/>
      <c r="J914" s="7"/>
      <c r="S914" s="7"/>
    </row>
    <row r="915" spans="2:19" ht="14.25" customHeight="1" x14ac:dyDescent="0.2">
      <c r="B915" s="7"/>
      <c r="C915" s="7"/>
      <c r="E915" s="7"/>
      <c r="G915" s="7"/>
      <c r="H915" s="7"/>
      <c r="I915" s="7"/>
      <c r="J915" s="7"/>
      <c r="S915" s="7"/>
    </row>
    <row r="916" spans="2:19" ht="14.25" customHeight="1" x14ac:dyDescent="0.2">
      <c r="B916" s="7"/>
      <c r="C916" s="7"/>
      <c r="E916" s="7"/>
      <c r="G916" s="7"/>
      <c r="H916" s="7"/>
      <c r="I916" s="7"/>
      <c r="J916" s="7"/>
      <c r="S916" s="7"/>
    </row>
    <row r="917" spans="2:19" ht="14.25" customHeight="1" x14ac:dyDescent="0.2">
      <c r="B917" s="7"/>
      <c r="C917" s="7"/>
      <c r="E917" s="7"/>
      <c r="G917" s="7"/>
      <c r="H917" s="7"/>
      <c r="I917" s="7"/>
      <c r="J917" s="7"/>
      <c r="S917" s="7"/>
    </row>
    <row r="918" spans="2:19" ht="14.25" customHeight="1" x14ac:dyDescent="0.2">
      <c r="B918" s="7"/>
      <c r="C918" s="7"/>
      <c r="E918" s="7"/>
      <c r="G918" s="7"/>
      <c r="H918" s="7"/>
      <c r="I918" s="7"/>
      <c r="J918" s="7"/>
      <c r="S918" s="7"/>
    </row>
    <row r="919" spans="2:19" ht="14.25" customHeight="1" x14ac:dyDescent="0.2">
      <c r="B919" s="7"/>
      <c r="C919" s="7"/>
      <c r="E919" s="7"/>
      <c r="G919" s="7"/>
      <c r="H919" s="7"/>
      <c r="I919" s="7"/>
      <c r="J919" s="7"/>
      <c r="S919" s="7"/>
    </row>
    <row r="920" spans="2:19" ht="14.25" customHeight="1" x14ac:dyDescent="0.2">
      <c r="B920" s="7"/>
      <c r="C920" s="7"/>
      <c r="E920" s="7"/>
      <c r="G920" s="7"/>
      <c r="H920" s="7"/>
      <c r="I920" s="7"/>
      <c r="J920" s="7"/>
      <c r="S920" s="7"/>
    </row>
    <row r="921" spans="2:19" ht="14.25" customHeight="1" x14ac:dyDescent="0.2">
      <c r="B921" s="7"/>
      <c r="C921" s="7"/>
      <c r="E921" s="7"/>
      <c r="G921" s="7"/>
      <c r="H921" s="7"/>
      <c r="I921" s="7"/>
      <c r="J921" s="7"/>
      <c r="S921" s="7"/>
    </row>
    <row r="922" spans="2:19" ht="14.25" customHeight="1" x14ac:dyDescent="0.2">
      <c r="B922" s="7"/>
      <c r="C922" s="7"/>
      <c r="E922" s="7"/>
      <c r="G922" s="7"/>
      <c r="H922" s="7"/>
      <c r="I922" s="7"/>
      <c r="J922" s="7"/>
      <c r="S922" s="7"/>
    </row>
    <row r="923" spans="2:19" ht="14.25" customHeight="1" x14ac:dyDescent="0.2">
      <c r="B923" s="7"/>
      <c r="C923" s="7"/>
      <c r="E923" s="7"/>
      <c r="G923" s="7"/>
      <c r="H923" s="7"/>
      <c r="I923" s="7"/>
      <c r="J923" s="7"/>
      <c r="S923" s="7"/>
    </row>
    <row r="924" spans="2:19" ht="14.25" customHeight="1" x14ac:dyDescent="0.2">
      <c r="B924" s="7"/>
      <c r="C924" s="7"/>
      <c r="E924" s="7"/>
      <c r="G924" s="7"/>
      <c r="H924" s="7"/>
      <c r="I924" s="7"/>
      <c r="J924" s="7"/>
      <c r="S924" s="7"/>
    </row>
    <row r="925" spans="2:19" ht="14.25" customHeight="1" x14ac:dyDescent="0.2">
      <c r="B925" s="7"/>
      <c r="C925" s="7"/>
      <c r="E925" s="7"/>
      <c r="G925" s="7"/>
      <c r="H925" s="7"/>
      <c r="I925" s="7"/>
      <c r="J925" s="7"/>
      <c r="S925" s="7"/>
    </row>
    <row r="926" spans="2:19" ht="14.25" customHeight="1" x14ac:dyDescent="0.2">
      <c r="B926" s="7"/>
      <c r="C926" s="7"/>
      <c r="E926" s="7"/>
      <c r="G926" s="7"/>
      <c r="H926" s="7"/>
      <c r="I926" s="7"/>
      <c r="J926" s="7"/>
      <c r="S926" s="7"/>
    </row>
    <row r="927" spans="2:19" ht="14.25" customHeight="1" x14ac:dyDescent="0.2">
      <c r="B927" s="7"/>
      <c r="C927" s="7"/>
      <c r="E927" s="7"/>
      <c r="G927" s="7"/>
      <c r="H927" s="7"/>
      <c r="I927" s="7"/>
      <c r="J927" s="7"/>
      <c r="S927" s="7"/>
    </row>
    <row r="928" spans="2:19" ht="14.25" customHeight="1" x14ac:dyDescent="0.2">
      <c r="B928" s="7"/>
      <c r="C928" s="7"/>
      <c r="E928" s="7"/>
      <c r="G928" s="7"/>
      <c r="H928" s="7"/>
      <c r="I928" s="7"/>
      <c r="J928" s="7"/>
      <c r="S928" s="7"/>
    </row>
    <row r="929" spans="2:19" ht="14.25" customHeight="1" x14ac:dyDescent="0.2">
      <c r="B929" s="7"/>
      <c r="C929" s="7"/>
      <c r="E929" s="7"/>
      <c r="G929" s="7"/>
      <c r="H929" s="7"/>
      <c r="I929" s="7"/>
      <c r="J929" s="7"/>
      <c r="S929" s="7"/>
    </row>
    <row r="930" spans="2:19" ht="14.25" customHeight="1" x14ac:dyDescent="0.2">
      <c r="B930" s="7"/>
      <c r="C930" s="7"/>
      <c r="E930" s="7"/>
      <c r="G930" s="7"/>
      <c r="H930" s="7"/>
      <c r="I930" s="7"/>
      <c r="J930" s="7"/>
      <c r="S930" s="7"/>
    </row>
    <row r="931" spans="2:19" ht="14.25" customHeight="1" x14ac:dyDescent="0.2">
      <c r="B931" s="7"/>
      <c r="C931" s="7"/>
      <c r="E931" s="7"/>
      <c r="G931" s="7"/>
      <c r="H931" s="7"/>
      <c r="I931" s="7"/>
      <c r="J931" s="7"/>
      <c r="S931" s="7"/>
    </row>
    <row r="932" spans="2:19" ht="14.25" customHeight="1" x14ac:dyDescent="0.2">
      <c r="B932" s="7"/>
      <c r="C932" s="7"/>
      <c r="E932" s="7"/>
      <c r="G932" s="7"/>
      <c r="H932" s="7"/>
      <c r="I932" s="7"/>
      <c r="J932" s="7"/>
      <c r="S932" s="7"/>
    </row>
    <row r="933" spans="2:19" ht="14.25" customHeight="1" x14ac:dyDescent="0.2">
      <c r="B933" s="7"/>
      <c r="C933" s="7"/>
      <c r="E933" s="7"/>
      <c r="G933" s="7"/>
      <c r="H933" s="7"/>
      <c r="I933" s="7"/>
      <c r="J933" s="7"/>
      <c r="S933" s="7"/>
    </row>
    <row r="934" spans="2:19" ht="14.25" customHeight="1" x14ac:dyDescent="0.2">
      <c r="B934" s="7"/>
      <c r="C934" s="7"/>
      <c r="E934" s="7"/>
      <c r="G934" s="7"/>
      <c r="H934" s="7"/>
      <c r="I934" s="7"/>
      <c r="J934" s="7"/>
      <c r="S934" s="7"/>
    </row>
    <row r="935" spans="2:19" ht="14.25" customHeight="1" x14ac:dyDescent="0.2">
      <c r="B935" s="7"/>
      <c r="C935" s="7"/>
      <c r="E935" s="7"/>
      <c r="G935" s="7"/>
      <c r="H935" s="7"/>
      <c r="I935" s="7"/>
      <c r="J935" s="7"/>
      <c r="S935" s="7"/>
    </row>
    <row r="936" spans="2:19" ht="14.25" customHeight="1" x14ac:dyDescent="0.2">
      <c r="B936" s="7"/>
      <c r="C936" s="7"/>
      <c r="E936" s="7"/>
      <c r="G936" s="7"/>
      <c r="H936" s="7"/>
      <c r="I936" s="7"/>
      <c r="J936" s="7"/>
      <c r="S936" s="7"/>
    </row>
    <row r="937" spans="2:19" ht="14.25" customHeight="1" x14ac:dyDescent="0.2">
      <c r="B937" s="7"/>
      <c r="C937" s="7"/>
      <c r="E937" s="7"/>
      <c r="G937" s="7"/>
      <c r="H937" s="7"/>
      <c r="I937" s="7"/>
      <c r="J937" s="7"/>
      <c r="S937" s="7"/>
    </row>
    <row r="938" spans="2:19" ht="14.25" customHeight="1" x14ac:dyDescent="0.2">
      <c r="B938" s="7"/>
      <c r="C938" s="7"/>
      <c r="E938" s="7"/>
      <c r="G938" s="7"/>
      <c r="H938" s="7"/>
      <c r="I938" s="7"/>
      <c r="J938" s="7"/>
      <c r="S938" s="7"/>
    </row>
    <row r="939" spans="2:19" ht="14.25" customHeight="1" x14ac:dyDescent="0.2">
      <c r="B939" s="7"/>
      <c r="C939" s="7"/>
      <c r="E939" s="7"/>
      <c r="G939" s="7"/>
      <c r="H939" s="7"/>
      <c r="I939" s="7"/>
      <c r="J939" s="7"/>
      <c r="S939" s="7"/>
    </row>
    <row r="940" spans="2:19" ht="14.25" customHeight="1" x14ac:dyDescent="0.2">
      <c r="B940" s="7"/>
      <c r="C940" s="7"/>
      <c r="E940" s="7"/>
      <c r="G940" s="7"/>
      <c r="H940" s="7"/>
      <c r="I940" s="7"/>
      <c r="J940" s="7"/>
      <c r="S940" s="7"/>
    </row>
    <row r="941" spans="2:19" ht="14.25" customHeight="1" x14ac:dyDescent="0.2">
      <c r="B941" s="7"/>
      <c r="C941" s="7"/>
      <c r="E941" s="7"/>
      <c r="G941" s="7"/>
      <c r="H941" s="7"/>
      <c r="I941" s="7"/>
      <c r="J941" s="7"/>
      <c r="S941" s="7"/>
    </row>
    <row r="942" spans="2:19" ht="14.25" customHeight="1" x14ac:dyDescent="0.2">
      <c r="B942" s="7"/>
      <c r="C942" s="7"/>
      <c r="E942" s="7"/>
      <c r="G942" s="7"/>
      <c r="H942" s="7"/>
      <c r="I942" s="7"/>
      <c r="J942" s="7"/>
      <c r="S942" s="7"/>
    </row>
    <row r="943" spans="2:19" ht="14.25" customHeight="1" x14ac:dyDescent="0.2">
      <c r="B943" s="7"/>
      <c r="C943" s="7"/>
      <c r="E943" s="7"/>
      <c r="G943" s="7"/>
      <c r="H943" s="7"/>
      <c r="I943" s="7"/>
      <c r="J943" s="7"/>
      <c r="S943" s="7"/>
    </row>
    <row r="944" spans="2:19" ht="14.25" customHeight="1" x14ac:dyDescent="0.2">
      <c r="B944" s="7"/>
      <c r="C944" s="7"/>
      <c r="E944" s="7"/>
      <c r="G944" s="7"/>
      <c r="H944" s="7"/>
      <c r="I944" s="7"/>
      <c r="J944" s="7"/>
      <c r="S944" s="7"/>
    </row>
    <row r="945" spans="2:19" ht="14.25" customHeight="1" x14ac:dyDescent="0.2">
      <c r="B945" s="7"/>
      <c r="C945" s="7"/>
      <c r="E945" s="7"/>
      <c r="G945" s="7"/>
      <c r="H945" s="7"/>
      <c r="I945" s="7"/>
      <c r="J945" s="7"/>
      <c r="S945" s="7"/>
    </row>
    <row r="946" spans="2:19" ht="14.25" customHeight="1" x14ac:dyDescent="0.2">
      <c r="B946" s="7"/>
      <c r="C946" s="7"/>
      <c r="E946" s="7"/>
      <c r="G946" s="7"/>
      <c r="H946" s="7"/>
      <c r="I946" s="7"/>
      <c r="J946" s="7"/>
      <c r="S946" s="7"/>
    </row>
    <row r="947" spans="2:19" ht="14.25" customHeight="1" x14ac:dyDescent="0.2">
      <c r="B947" s="7"/>
      <c r="C947" s="7"/>
      <c r="E947" s="7"/>
      <c r="G947" s="7"/>
      <c r="H947" s="7"/>
      <c r="I947" s="7"/>
      <c r="J947" s="7"/>
      <c r="S947" s="7"/>
    </row>
    <row r="948" spans="2:19" ht="14.25" customHeight="1" x14ac:dyDescent="0.2">
      <c r="B948" s="7"/>
      <c r="C948" s="7"/>
      <c r="E948" s="7"/>
      <c r="G948" s="7"/>
      <c r="H948" s="7"/>
      <c r="I948" s="7"/>
      <c r="J948" s="7"/>
      <c r="S948" s="7"/>
    </row>
    <row r="949" spans="2:19" ht="14.25" customHeight="1" x14ac:dyDescent="0.2">
      <c r="B949" s="7"/>
      <c r="C949" s="7"/>
      <c r="E949" s="7"/>
      <c r="G949" s="7"/>
      <c r="H949" s="7"/>
      <c r="I949" s="7"/>
      <c r="J949" s="7"/>
      <c r="S949" s="7"/>
    </row>
    <row r="950" spans="2:19" ht="14.25" customHeight="1" x14ac:dyDescent="0.2">
      <c r="B950" s="7"/>
      <c r="C950" s="7"/>
      <c r="E950" s="7"/>
      <c r="G950" s="7"/>
      <c r="H950" s="7"/>
      <c r="I950" s="7"/>
      <c r="J950" s="7"/>
      <c r="S950" s="7"/>
    </row>
    <row r="951" spans="2:19" ht="14.25" customHeight="1" x14ac:dyDescent="0.2">
      <c r="B951" s="7"/>
      <c r="C951" s="7"/>
      <c r="E951" s="7"/>
      <c r="G951" s="7"/>
      <c r="H951" s="7"/>
      <c r="I951" s="7"/>
      <c r="J951" s="7"/>
      <c r="S951" s="7"/>
    </row>
    <row r="952" spans="2:19" ht="14.25" customHeight="1" x14ac:dyDescent="0.2">
      <c r="B952" s="7"/>
      <c r="C952" s="7"/>
      <c r="E952" s="7"/>
      <c r="G952" s="7"/>
      <c r="H952" s="7"/>
      <c r="I952" s="7"/>
      <c r="J952" s="7"/>
      <c r="S952" s="7"/>
    </row>
    <row r="953" spans="2:19" ht="14.25" customHeight="1" x14ac:dyDescent="0.2">
      <c r="B953" s="7"/>
      <c r="C953" s="7"/>
      <c r="E953" s="7"/>
      <c r="G953" s="7"/>
      <c r="H953" s="7"/>
      <c r="I953" s="7"/>
      <c r="J953" s="7"/>
      <c r="S953" s="7"/>
    </row>
    <row r="954" spans="2:19" ht="14.25" customHeight="1" x14ac:dyDescent="0.2">
      <c r="B954" s="7"/>
      <c r="C954" s="7"/>
      <c r="E954" s="7"/>
      <c r="G954" s="7"/>
      <c r="H954" s="7"/>
      <c r="I954" s="7"/>
      <c r="J954" s="7"/>
      <c r="S954" s="7"/>
    </row>
    <row r="955" spans="2:19" ht="14.25" customHeight="1" x14ac:dyDescent="0.2">
      <c r="B955" s="7"/>
      <c r="C955" s="7"/>
      <c r="E955" s="7"/>
      <c r="G955" s="7"/>
      <c r="H955" s="7"/>
      <c r="I955" s="7"/>
      <c r="J955" s="7"/>
      <c r="S955" s="7"/>
    </row>
    <row r="956" spans="2:19" ht="14.25" customHeight="1" x14ac:dyDescent="0.2">
      <c r="B956" s="7"/>
      <c r="C956" s="7"/>
      <c r="E956" s="7"/>
      <c r="G956" s="7"/>
      <c r="H956" s="7"/>
      <c r="I956" s="7"/>
      <c r="J956" s="7"/>
      <c r="S956" s="7"/>
    </row>
    <row r="957" spans="2:19" ht="14.25" customHeight="1" x14ac:dyDescent="0.2">
      <c r="B957" s="7"/>
      <c r="C957" s="7"/>
      <c r="E957" s="7"/>
      <c r="G957" s="7"/>
      <c r="H957" s="7"/>
      <c r="I957" s="7"/>
      <c r="J957" s="7"/>
      <c r="S957" s="7"/>
    </row>
    <row r="958" spans="2:19" ht="14.25" customHeight="1" x14ac:dyDescent="0.2">
      <c r="B958" s="7"/>
      <c r="C958" s="7"/>
      <c r="E958" s="7"/>
      <c r="G958" s="7"/>
      <c r="H958" s="7"/>
      <c r="I958" s="7"/>
      <c r="J958" s="7"/>
      <c r="S958" s="7"/>
    </row>
    <row r="959" spans="2:19" ht="14.25" customHeight="1" x14ac:dyDescent="0.2">
      <c r="B959" s="7"/>
      <c r="C959" s="7"/>
      <c r="E959" s="7"/>
      <c r="G959" s="7"/>
      <c r="H959" s="7"/>
      <c r="I959" s="7"/>
      <c r="J959" s="7"/>
      <c r="S959" s="7"/>
    </row>
    <row r="960" spans="2:19" ht="14.25" customHeight="1" x14ac:dyDescent="0.2">
      <c r="B960" s="7"/>
      <c r="C960" s="7"/>
      <c r="E960" s="7"/>
      <c r="G960" s="7"/>
      <c r="H960" s="7"/>
      <c r="I960" s="7"/>
      <c r="J960" s="7"/>
      <c r="S960" s="7"/>
    </row>
    <row r="961" spans="2:19" ht="14.25" customHeight="1" x14ac:dyDescent="0.2">
      <c r="B961" s="7"/>
      <c r="C961" s="7"/>
      <c r="E961" s="7"/>
      <c r="G961" s="7"/>
      <c r="H961" s="7"/>
      <c r="I961" s="7"/>
      <c r="J961" s="7"/>
      <c r="S961" s="7"/>
    </row>
    <row r="962" spans="2:19" ht="14.25" customHeight="1" x14ac:dyDescent="0.2">
      <c r="B962" s="7"/>
      <c r="C962" s="7"/>
      <c r="E962" s="7"/>
      <c r="G962" s="7"/>
      <c r="H962" s="7"/>
      <c r="I962" s="7"/>
      <c r="J962" s="7"/>
      <c r="S962" s="7"/>
    </row>
    <row r="963" spans="2:19" ht="14.25" customHeight="1" x14ac:dyDescent="0.2">
      <c r="B963" s="7"/>
      <c r="C963" s="7"/>
      <c r="E963" s="7"/>
      <c r="G963" s="7"/>
      <c r="H963" s="7"/>
      <c r="I963" s="7"/>
      <c r="J963" s="7"/>
      <c r="S963" s="7"/>
    </row>
    <row r="964" spans="2:19" ht="14.25" customHeight="1" x14ac:dyDescent="0.2">
      <c r="B964" s="7"/>
      <c r="C964" s="7"/>
      <c r="E964" s="7"/>
      <c r="G964" s="7"/>
      <c r="H964" s="7"/>
      <c r="I964" s="7"/>
      <c r="J964" s="7"/>
      <c r="S964" s="7"/>
    </row>
    <row r="965" spans="2:19" ht="14.25" customHeight="1" x14ac:dyDescent="0.2">
      <c r="B965" s="7"/>
      <c r="C965" s="7"/>
      <c r="E965" s="7"/>
      <c r="G965" s="7"/>
      <c r="H965" s="7"/>
      <c r="I965" s="7"/>
      <c r="J965" s="7"/>
      <c r="S965" s="7"/>
    </row>
    <row r="966" spans="2:19" ht="14.25" customHeight="1" x14ac:dyDescent="0.2">
      <c r="B966" s="7"/>
      <c r="C966" s="7"/>
      <c r="E966" s="7"/>
      <c r="G966" s="7"/>
      <c r="H966" s="7"/>
      <c r="I966" s="7"/>
      <c r="J966" s="7"/>
      <c r="S966" s="7"/>
    </row>
    <row r="967" spans="2:19" ht="14.25" customHeight="1" x14ac:dyDescent="0.2">
      <c r="B967" s="7"/>
      <c r="C967" s="7"/>
      <c r="E967" s="7"/>
      <c r="G967" s="7"/>
      <c r="H967" s="7"/>
      <c r="I967" s="7"/>
      <c r="J967" s="7"/>
      <c r="S967" s="7"/>
    </row>
    <row r="968" spans="2:19" ht="14.25" customHeight="1" x14ac:dyDescent="0.2">
      <c r="B968" s="7"/>
      <c r="C968" s="7"/>
      <c r="E968" s="7"/>
      <c r="G968" s="7"/>
      <c r="H968" s="7"/>
      <c r="I968" s="7"/>
      <c r="J968" s="7"/>
      <c r="S968" s="7"/>
    </row>
    <row r="969" spans="2:19" ht="14.25" customHeight="1" x14ac:dyDescent="0.2">
      <c r="B969" s="7"/>
      <c r="C969" s="7"/>
      <c r="E969" s="7"/>
      <c r="G969" s="7"/>
      <c r="H969" s="7"/>
      <c r="I969" s="7"/>
      <c r="J969" s="7"/>
      <c r="S969" s="7"/>
    </row>
    <row r="970" spans="2:19" ht="14.25" customHeight="1" x14ac:dyDescent="0.2">
      <c r="B970" s="7"/>
      <c r="C970" s="7"/>
      <c r="E970" s="7"/>
      <c r="G970" s="7"/>
      <c r="H970" s="7"/>
      <c r="I970" s="7"/>
      <c r="J970" s="7"/>
      <c r="S970" s="7"/>
    </row>
    <row r="971" spans="2:19" ht="14.25" customHeight="1" x14ac:dyDescent="0.2">
      <c r="B971" s="7"/>
      <c r="C971" s="7"/>
      <c r="E971" s="7"/>
      <c r="G971" s="7"/>
      <c r="H971" s="7"/>
      <c r="I971" s="7"/>
      <c r="J971" s="7"/>
      <c r="S971" s="7"/>
    </row>
    <row r="972" spans="2:19" ht="14.25" customHeight="1" x14ac:dyDescent="0.2">
      <c r="B972" s="7"/>
      <c r="C972" s="7"/>
      <c r="E972" s="7"/>
      <c r="G972" s="7"/>
      <c r="H972" s="7"/>
      <c r="I972" s="7"/>
      <c r="J972" s="7"/>
      <c r="S972" s="7"/>
    </row>
    <row r="973" spans="2:19" ht="14.25" customHeight="1" x14ac:dyDescent="0.2">
      <c r="B973" s="7"/>
      <c r="C973" s="7"/>
      <c r="E973" s="7"/>
      <c r="G973" s="7"/>
      <c r="H973" s="7"/>
      <c r="I973" s="7"/>
      <c r="J973" s="7"/>
      <c r="S973" s="7"/>
    </row>
    <row r="974" spans="2:19" ht="14.25" customHeight="1" x14ac:dyDescent="0.2">
      <c r="B974" s="7"/>
      <c r="C974" s="7"/>
      <c r="E974" s="7"/>
      <c r="G974" s="7"/>
      <c r="H974" s="7"/>
      <c r="I974" s="7"/>
      <c r="J974" s="7"/>
      <c r="S974" s="7"/>
    </row>
    <row r="975" spans="2:19" ht="14.25" customHeight="1" x14ac:dyDescent="0.2">
      <c r="B975" s="7"/>
      <c r="C975" s="7"/>
      <c r="E975" s="7"/>
      <c r="G975" s="7"/>
      <c r="H975" s="7"/>
      <c r="I975" s="7"/>
      <c r="J975" s="7"/>
      <c r="S975" s="7"/>
    </row>
    <row r="976" spans="2:19" ht="14.25" customHeight="1" x14ac:dyDescent="0.2">
      <c r="B976" s="7"/>
      <c r="C976" s="7"/>
      <c r="E976" s="7"/>
      <c r="G976" s="7"/>
      <c r="H976" s="7"/>
      <c r="I976" s="7"/>
      <c r="J976" s="7"/>
      <c r="S976" s="7"/>
    </row>
    <row r="977" spans="2:19" ht="14.25" customHeight="1" x14ac:dyDescent="0.2">
      <c r="B977" s="7"/>
      <c r="C977" s="7"/>
      <c r="E977" s="7"/>
      <c r="G977" s="7"/>
      <c r="H977" s="7"/>
      <c r="I977" s="7"/>
      <c r="J977" s="7"/>
      <c r="S977" s="7"/>
    </row>
    <row r="978" spans="2:19" ht="14.25" customHeight="1" x14ac:dyDescent="0.2">
      <c r="B978" s="7"/>
      <c r="C978" s="7"/>
      <c r="E978" s="7"/>
      <c r="G978" s="7"/>
      <c r="H978" s="7"/>
      <c r="I978" s="7"/>
      <c r="J978" s="7"/>
      <c r="S978" s="7"/>
    </row>
    <row r="979" spans="2:19" ht="14.25" customHeight="1" x14ac:dyDescent="0.2">
      <c r="B979" s="7"/>
      <c r="C979" s="7"/>
      <c r="E979" s="7"/>
      <c r="G979" s="7"/>
      <c r="H979" s="7"/>
      <c r="I979" s="7"/>
      <c r="J979" s="7"/>
      <c r="S979" s="7"/>
    </row>
    <row r="980" spans="2:19" ht="14.25" customHeight="1" x14ac:dyDescent="0.2">
      <c r="B980" s="7"/>
      <c r="C980" s="7"/>
      <c r="E980" s="7"/>
      <c r="G980" s="7"/>
      <c r="H980" s="7"/>
      <c r="I980" s="7"/>
      <c r="J980" s="7"/>
      <c r="S980" s="7"/>
    </row>
    <row r="981" spans="2:19" ht="14.25" customHeight="1" x14ac:dyDescent="0.2">
      <c r="B981" s="7"/>
      <c r="C981" s="7"/>
      <c r="E981" s="7"/>
      <c r="G981" s="7"/>
      <c r="H981" s="7"/>
      <c r="I981" s="7"/>
      <c r="J981" s="7"/>
      <c r="S981" s="7"/>
    </row>
    <row r="982" spans="2:19" ht="14.25" customHeight="1" x14ac:dyDescent="0.2">
      <c r="B982" s="7"/>
      <c r="C982" s="7"/>
      <c r="E982" s="7"/>
      <c r="G982" s="7"/>
      <c r="H982" s="7"/>
      <c r="I982" s="7"/>
      <c r="J982" s="7"/>
      <c r="S982" s="7"/>
    </row>
    <row r="983" spans="2:19" ht="14.25" customHeight="1" x14ac:dyDescent="0.2">
      <c r="B983" s="7"/>
      <c r="C983" s="7"/>
      <c r="E983" s="7"/>
      <c r="G983" s="7"/>
      <c r="H983" s="7"/>
      <c r="I983" s="7"/>
      <c r="J983" s="7"/>
      <c r="S983" s="7"/>
    </row>
    <row r="984" spans="2:19" ht="14.25" customHeight="1" x14ac:dyDescent="0.2">
      <c r="B984" s="7"/>
      <c r="C984" s="7"/>
      <c r="E984" s="7"/>
      <c r="G984" s="7"/>
      <c r="H984" s="7"/>
      <c r="I984" s="7"/>
      <c r="J984" s="7"/>
      <c r="S984" s="7"/>
    </row>
    <row r="985" spans="2:19" ht="14.25" customHeight="1" x14ac:dyDescent="0.2">
      <c r="B985" s="7"/>
      <c r="C985" s="7"/>
      <c r="E985" s="7"/>
      <c r="G985" s="7"/>
      <c r="H985" s="7"/>
      <c r="I985" s="7"/>
      <c r="J985" s="7"/>
      <c r="S985" s="7"/>
    </row>
    <row r="986" spans="2:19" ht="14.25" customHeight="1" x14ac:dyDescent="0.2">
      <c r="B986" s="7"/>
      <c r="C986" s="7"/>
      <c r="E986" s="7"/>
      <c r="G986" s="7"/>
      <c r="H986" s="7"/>
      <c r="I986" s="7"/>
      <c r="J986" s="7"/>
      <c r="S986" s="7"/>
    </row>
    <row r="987" spans="2:19" ht="14.25" customHeight="1" x14ac:dyDescent="0.2">
      <c r="B987" s="7"/>
      <c r="C987" s="7"/>
      <c r="E987" s="7"/>
      <c r="G987" s="7"/>
      <c r="H987" s="7"/>
      <c r="I987" s="7"/>
      <c r="J987" s="7"/>
      <c r="S987" s="7"/>
    </row>
    <row r="988" spans="2:19" ht="14.25" customHeight="1" x14ac:dyDescent="0.2">
      <c r="B988" s="7"/>
      <c r="C988" s="7"/>
      <c r="E988" s="7"/>
      <c r="G988" s="7"/>
      <c r="H988" s="7"/>
      <c r="I988" s="7"/>
      <c r="J988" s="7"/>
      <c r="S988" s="7"/>
    </row>
    <row r="989" spans="2:19" ht="14.25" customHeight="1" x14ac:dyDescent="0.2">
      <c r="B989" s="7"/>
      <c r="C989" s="7"/>
      <c r="E989" s="7"/>
      <c r="G989" s="7"/>
      <c r="H989" s="7"/>
      <c r="I989" s="7"/>
      <c r="J989" s="7"/>
      <c r="S989" s="7"/>
    </row>
    <row r="990" spans="2:19" ht="14.25" customHeight="1" x14ac:dyDescent="0.2">
      <c r="B990" s="7"/>
      <c r="C990" s="7"/>
      <c r="E990" s="7"/>
      <c r="G990" s="7"/>
      <c r="H990" s="7"/>
      <c r="I990" s="7"/>
      <c r="J990" s="7"/>
      <c r="S990" s="7"/>
    </row>
    <row r="991" spans="2:19" ht="14.25" customHeight="1" x14ac:dyDescent="0.2">
      <c r="B991" s="7"/>
      <c r="C991" s="7"/>
      <c r="E991" s="7"/>
      <c r="G991" s="7"/>
      <c r="H991" s="7"/>
      <c r="I991" s="7"/>
      <c r="J991" s="7"/>
      <c r="S991" s="7"/>
    </row>
    <row r="992" spans="2:19" ht="14.25" customHeight="1" x14ac:dyDescent="0.2">
      <c r="B992" s="7"/>
      <c r="C992" s="7"/>
      <c r="E992" s="7"/>
      <c r="G992" s="7"/>
      <c r="H992" s="7"/>
      <c r="I992" s="7"/>
      <c r="J992" s="7"/>
      <c r="S992" s="7"/>
    </row>
    <row r="993" spans="2:19" ht="14.25" customHeight="1" x14ac:dyDescent="0.2">
      <c r="B993" s="7"/>
      <c r="C993" s="7"/>
      <c r="E993" s="7"/>
      <c r="G993" s="7"/>
      <c r="H993" s="7"/>
      <c r="I993" s="7"/>
      <c r="J993" s="7"/>
      <c r="S993" s="7"/>
    </row>
    <row r="994" spans="2:19" ht="14.25" customHeight="1" x14ac:dyDescent="0.2">
      <c r="B994" s="7"/>
      <c r="C994" s="7"/>
      <c r="E994" s="7"/>
      <c r="G994" s="7"/>
      <c r="H994" s="7"/>
      <c r="I994" s="7"/>
      <c r="J994" s="7"/>
      <c r="S994" s="7"/>
    </row>
    <row r="995" spans="2:19" ht="14.25" customHeight="1" x14ac:dyDescent="0.2">
      <c r="B995" s="7"/>
      <c r="C995" s="7"/>
      <c r="E995" s="7"/>
      <c r="G995" s="7"/>
      <c r="H995" s="7"/>
      <c r="I995" s="7"/>
      <c r="J995" s="7"/>
      <c r="S995" s="7"/>
    </row>
    <row r="996" spans="2:19" ht="14.25" customHeight="1" x14ac:dyDescent="0.2">
      <c r="B996" s="7"/>
      <c r="C996" s="7"/>
      <c r="E996" s="7"/>
      <c r="G996" s="7"/>
      <c r="H996" s="7"/>
      <c r="I996" s="7"/>
      <c r="J996" s="7"/>
      <c r="S996" s="7"/>
    </row>
    <row r="997" spans="2:19" ht="14.25" customHeight="1" x14ac:dyDescent="0.2">
      <c r="B997" s="7"/>
      <c r="C997" s="7"/>
      <c r="E997" s="7"/>
      <c r="G997" s="7"/>
      <c r="H997" s="7"/>
      <c r="I997" s="7"/>
      <c r="J997" s="7"/>
      <c r="S997" s="7"/>
    </row>
    <row r="998" spans="2:19" ht="14.25" customHeight="1" x14ac:dyDescent="0.2">
      <c r="B998" s="7"/>
      <c r="C998" s="7"/>
      <c r="E998" s="7"/>
      <c r="G998" s="7"/>
      <c r="H998" s="7"/>
      <c r="I998" s="7"/>
      <c r="J998" s="7"/>
      <c r="S998" s="7"/>
    </row>
    <row r="999" spans="2:19" ht="14.25" customHeight="1" x14ac:dyDescent="0.2">
      <c r="B999" s="7"/>
      <c r="C999" s="7"/>
      <c r="E999" s="7"/>
      <c r="G999" s="7"/>
      <c r="H999" s="7"/>
      <c r="I999" s="7"/>
      <c r="J999" s="7"/>
      <c r="S999" s="7"/>
    </row>
    <row r="1000" spans="2:19" ht="14.25" customHeight="1" x14ac:dyDescent="0.2">
      <c r="B1000" s="7"/>
      <c r="C1000" s="7"/>
      <c r="E1000" s="7"/>
      <c r="G1000" s="7"/>
      <c r="H1000" s="7"/>
      <c r="I1000" s="7"/>
      <c r="J1000" s="7"/>
      <c r="S1000" s="7"/>
    </row>
  </sheetData>
  <mergeCells count="9">
    <mergeCell ref="C69:D69"/>
    <mergeCell ref="H53:I53"/>
    <mergeCell ref="B1:C1"/>
    <mergeCell ref="D1:E1"/>
    <mergeCell ref="F1:G1"/>
    <mergeCell ref="A1:A3"/>
    <mergeCell ref="B2:B3"/>
    <mergeCell ref="D2:D3"/>
    <mergeCell ref="F2:F3"/>
  </mergeCells>
  <hyperlinks>
    <hyperlink ref="I1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4"/>
  <sheetViews>
    <sheetView workbookViewId="0">
      <selection activeCell="B3" sqref="B3:D12"/>
    </sheetView>
  </sheetViews>
  <sheetFormatPr defaultColWidth="12.625" defaultRowHeight="15" customHeight="1" x14ac:dyDescent="0.2"/>
  <cols>
    <col min="1" max="1" width="6.125" customWidth="1"/>
    <col min="2" max="2" width="26.25" customWidth="1"/>
    <col min="3" max="3" width="9.375" customWidth="1"/>
    <col min="4" max="4" width="13.625" customWidth="1"/>
    <col min="5" max="26" width="8" customWidth="1"/>
  </cols>
  <sheetData>
    <row r="1" spans="1:8" s="137" customFormat="1" ht="21.75" customHeight="1" x14ac:dyDescent="0.35">
      <c r="A1" s="307" t="s">
        <v>0</v>
      </c>
      <c r="B1" s="307" t="s">
        <v>288</v>
      </c>
      <c r="C1" s="307" t="s">
        <v>459</v>
      </c>
      <c r="D1" s="307"/>
    </row>
    <row r="2" spans="1:8" s="137" customFormat="1" ht="21.75" customHeight="1" x14ac:dyDescent="0.35">
      <c r="A2" s="307"/>
      <c r="B2" s="307"/>
      <c r="C2" s="172" t="s">
        <v>13</v>
      </c>
      <c r="D2" s="139" t="s">
        <v>290</v>
      </c>
      <c r="E2" s="137">
        <v>53841</v>
      </c>
    </row>
    <row r="3" spans="1:8" s="144" customFormat="1" ht="19.5" customHeight="1" x14ac:dyDescent="0.2">
      <c r="A3" s="140">
        <v>1</v>
      </c>
      <c r="B3" s="141" t="s">
        <v>292</v>
      </c>
      <c r="C3" s="173">
        <v>29</v>
      </c>
      <c r="D3" s="143">
        <f>(C3/53841)*100000</f>
        <v>53.862298248546644</v>
      </c>
      <c r="H3" s="143"/>
    </row>
    <row r="4" spans="1:8" s="144" customFormat="1" ht="19.5" customHeight="1" x14ac:dyDescent="0.2">
      <c r="A4" s="140">
        <v>2</v>
      </c>
      <c r="B4" s="141" t="s">
        <v>460</v>
      </c>
      <c r="C4" s="173">
        <v>21</v>
      </c>
      <c r="D4" s="143">
        <f t="shared" ref="D4:D12" si="0">(C4/53841)*100000</f>
        <v>39.003733214464816</v>
      </c>
      <c r="H4" s="184"/>
    </row>
    <row r="5" spans="1:8" s="144" customFormat="1" ht="19.5" customHeight="1" x14ac:dyDescent="0.2">
      <c r="A5" s="140">
        <v>3</v>
      </c>
      <c r="B5" s="141" t="s">
        <v>295</v>
      </c>
      <c r="C5" s="173">
        <v>19</v>
      </c>
      <c r="D5" s="143">
        <f t="shared" si="0"/>
        <v>35.28909195594435</v>
      </c>
      <c r="H5" s="184"/>
    </row>
    <row r="6" spans="1:8" s="144" customFormat="1" ht="19.5" customHeight="1" x14ac:dyDescent="0.2">
      <c r="A6" s="140">
        <v>4</v>
      </c>
      <c r="B6" s="141" t="s">
        <v>294</v>
      </c>
      <c r="C6" s="174">
        <v>15</v>
      </c>
      <c r="D6" s="143">
        <f t="shared" si="0"/>
        <v>27.859809438903437</v>
      </c>
      <c r="H6" s="184"/>
    </row>
    <row r="7" spans="1:8" s="144" customFormat="1" ht="19.5" customHeight="1" x14ac:dyDescent="0.2">
      <c r="A7" s="140">
        <v>5</v>
      </c>
      <c r="B7" s="141" t="s">
        <v>299</v>
      </c>
      <c r="C7" s="174">
        <v>12</v>
      </c>
      <c r="D7" s="143">
        <f t="shared" si="0"/>
        <v>22.287847551122752</v>
      </c>
      <c r="H7" s="184"/>
    </row>
    <row r="8" spans="1:8" s="144" customFormat="1" ht="19.5" customHeight="1" x14ac:dyDescent="0.2">
      <c r="A8" s="140">
        <v>6</v>
      </c>
      <c r="B8" s="146" t="s">
        <v>300</v>
      </c>
      <c r="C8" s="174">
        <v>10</v>
      </c>
      <c r="D8" s="143">
        <f t="shared" si="0"/>
        <v>18.573206292602293</v>
      </c>
      <c r="H8" s="184"/>
    </row>
    <row r="9" spans="1:8" s="144" customFormat="1" ht="19.5" customHeight="1" x14ac:dyDescent="0.2">
      <c r="A9" s="140">
        <v>7</v>
      </c>
      <c r="B9" s="146" t="s">
        <v>461</v>
      </c>
      <c r="C9" s="174">
        <v>7</v>
      </c>
      <c r="D9" s="143">
        <f t="shared" si="0"/>
        <v>13.001244404821605</v>
      </c>
      <c r="H9" s="184"/>
    </row>
    <row r="10" spans="1:8" s="144" customFormat="1" ht="19.5" customHeight="1" x14ac:dyDescent="0.2">
      <c r="A10" s="140">
        <v>8</v>
      </c>
      <c r="B10" s="141" t="s">
        <v>293</v>
      </c>
      <c r="C10" s="173">
        <v>9</v>
      </c>
      <c r="D10" s="143">
        <f t="shared" si="0"/>
        <v>16.715885663342064</v>
      </c>
      <c r="H10" s="184"/>
    </row>
    <row r="11" spans="1:8" s="144" customFormat="1" ht="19.5" customHeight="1" x14ac:dyDescent="0.2">
      <c r="A11" s="140">
        <v>9</v>
      </c>
      <c r="B11" s="146" t="s">
        <v>298</v>
      </c>
      <c r="C11" s="174">
        <v>6</v>
      </c>
      <c r="D11" s="143">
        <f t="shared" si="0"/>
        <v>11.143923775561376</v>
      </c>
      <c r="H11" s="184"/>
    </row>
    <row r="12" spans="1:8" s="144" customFormat="1" ht="19.5" customHeight="1" x14ac:dyDescent="0.2">
      <c r="A12" s="140">
        <v>10</v>
      </c>
      <c r="B12" s="146" t="s">
        <v>462</v>
      </c>
      <c r="C12" s="174">
        <v>5</v>
      </c>
      <c r="D12" s="143">
        <f t="shared" si="0"/>
        <v>9.2866031463011467</v>
      </c>
      <c r="H12" s="184"/>
    </row>
    <row r="13" spans="1:8" s="137" customFormat="1" ht="21.75" customHeight="1" x14ac:dyDescent="0.35">
      <c r="A13" s="307" t="s">
        <v>0</v>
      </c>
      <c r="B13" s="307" t="s">
        <v>288</v>
      </c>
      <c r="C13" s="307" t="s">
        <v>391</v>
      </c>
      <c r="D13" s="307"/>
    </row>
    <row r="14" spans="1:8" s="137" customFormat="1" ht="21.75" customHeight="1" x14ac:dyDescent="0.35">
      <c r="A14" s="307"/>
      <c r="B14" s="307"/>
      <c r="C14" s="138" t="s">
        <v>13</v>
      </c>
      <c r="D14" s="139" t="s">
        <v>290</v>
      </c>
      <c r="E14" s="137">
        <v>54135</v>
      </c>
    </row>
    <row r="15" spans="1:8" s="144" customFormat="1" ht="19.5" customHeight="1" x14ac:dyDescent="0.2">
      <c r="A15" s="140">
        <v>1</v>
      </c>
      <c r="B15" s="141" t="s">
        <v>291</v>
      </c>
      <c r="C15" s="142">
        <v>40</v>
      </c>
      <c r="D15" s="143">
        <f>+(C15*100000)/553841</f>
        <v>7.2222894296377484</v>
      </c>
    </row>
    <row r="16" spans="1:8" s="144" customFormat="1" ht="19.5" customHeight="1" x14ac:dyDescent="0.2">
      <c r="A16" s="140">
        <v>2</v>
      </c>
      <c r="B16" s="141" t="s">
        <v>292</v>
      </c>
      <c r="C16" s="142">
        <v>21</v>
      </c>
      <c r="D16" s="143">
        <f t="shared" ref="D16:D24" si="1">+(C16*100000)/54135</f>
        <v>38.791909116098644</v>
      </c>
    </row>
    <row r="17" spans="1:26" s="144" customFormat="1" ht="19.5" customHeight="1" x14ac:dyDescent="0.2">
      <c r="A17" s="140">
        <v>3</v>
      </c>
      <c r="B17" s="141" t="s">
        <v>294</v>
      </c>
      <c r="C17" s="142">
        <v>12</v>
      </c>
      <c r="D17" s="143">
        <f t="shared" si="1"/>
        <v>22.166805209199225</v>
      </c>
    </row>
    <row r="18" spans="1:26" s="144" customFormat="1" ht="19.5" customHeight="1" x14ac:dyDescent="0.2">
      <c r="A18" s="140">
        <v>4</v>
      </c>
      <c r="B18" s="141" t="s">
        <v>299</v>
      </c>
      <c r="C18" s="145">
        <v>10</v>
      </c>
      <c r="D18" s="143">
        <f t="shared" si="1"/>
        <v>18.472337674332685</v>
      </c>
    </row>
    <row r="19" spans="1:26" s="144" customFormat="1" ht="19.5" customHeight="1" x14ac:dyDescent="0.2">
      <c r="A19" s="140">
        <v>5</v>
      </c>
      <c r="B19" s="141" t="s">
        <v>392</v>
      </c>
      <c r="C19" s="145">
        <v>8</v>
      </c>
      <c r="D19" s="143">
        <f t="shared" si="1"/>
        <v>14.777870139466149</v>
      </c>
    </row>
    <row r="20" spans="1:26" s="144" customFormat="1" ht="19.5" customHeight="1" x14ac:dyDescent="0.2">
      <c r="A20" s="140">
        <v>6</v>
      </c>
      <c r="B20" s="146" t="s">
        <v>295</v>
      </c>
      <c r="C20" s="145">
        <v>7</v>
      </c>
      <c r="D20" s="143">
        <f t="shared" si="1"/>
        <v>12.930636372032881</v>
      </c>
    </row>
    <row r="21" spans="1:26" s="144" customFormat="1" ht="19.5" customHeight="1" x14ac:dyDescent="0.2">
      <c r="A21" s="140">
        <v>7</v>
      </c>
      <c r="B21" s="146" t="s">
        <v>293</v>
      </c>
      <c r="C21" s="145">
        <v>6</v>
      </c>
      <c r="D21" s="143">
        <f t="shared" si="1"/>
        <v>11.083402604599613</v>
      </c>
    </row>
    <row r="22" spans="1:26" s="144" customFormat="1" ht="19.5" customHeight="1" x14ac:dyDescent="0.2">
      <c r="A22" s="140">
        <v>8</v>
      </c>
      <c r="B22" s="141" t="s">
        <v>298</v>
      </c>
      <c r="C22" s="142">
        <v>6</v>
      </c>
      <c r="D22" s="143">
        <f t="shared" si="1"/>
        <v>11.083402604599613</v>
      </c>
    </row>
    <row r="23" spans="1:26" s="144" customFormat="1" ht="19.5" customHeight="1" x14ac:dyDescent="0.2">
      <c r="A23" s="140">
        <v>9</v>
      </c>
      <c r="B23" s="146" t="s">
        <v>315</v>
      </c>
      <c r="C23" s="145">
        <v>6</v>
      </c>
      <c r="D23" s="143">
        <f t="shared" si="1"/>
        <v>11.083402604599613</v>
      </c>
    </row>
    <row r="24" spans="1:26" s="144" customFormat="1" ht="19.5" customHeight="1" x14ac:dyDescent="0.2">
      <c r="A24" s="140">
        <v>10</v>
      </c>
      <c r="B24" s="146" t="s">
        <v>393</v>
      </c>
      <c r="C24" s="145">
        <v>4</v>
      </c>
      <c r="D24" s="143">
        <f t="shared" si="1"/>
        <v>7.3889350697330745</v>
      </c>
    </row>
    <row r="25" spans="1:26" ht="21.75" customHeight="1" x14ac:dyDescent="0.35">
      <c r="A25" s="306" t="s">
        <v>0</v>
      </c>
      <c r="B25" s="306" t="s">
        <v>288</v>
      </c>
      <c r="C25" s="305" t="s">
        <v>289</v>
      </c>
      <c r="D25" s="247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21.75" customHeight="1" x14ac:dyDescent="0.35">
      <c r="A26" s="259"/>
      <c r="B26" s="259"/>
      <c r="C26" s="89" t="s">
        <v>13</v>
      </c>
      <c r="D26" s="90" t="s">
        <v>290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9.5" customHeight="1" x14ac:dyDescent="0.2">
      <c r="A27" s="91">
        <v>1</v>
      </c>
      <c r="B27" s="92" t="s">
        <v>291</v>
      </c>
      <c r="C27" s="93">
        <v>41</v>
      </c>
      <c r="D27" s="94">
        <f t="shared" ref="D27:D36" si="2">(C27/53828)*100000</f>
        <v>76.168536820985352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9.5" customHeight="1" x14ac:dyDescent="0.2">
      <c r="A28" s="91">
        <v>2</v>
      </c>
      <c r="B28" s="92" t="s">
        <v>292</v>
      </c>
      <c r="C28" s="93">
        <v>20</v>
      </c>
      <c r="D28" s="94">
        <f t="shared" si="2"/>
        <v>37.15538381511481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9.5" customHeight="1" x14ac:dyDescent="0.2">
      <c r="A29" s="91">
        <v>3</v>
      </c>
      <c r="B29" s="92" t="s">
        <v>293</v>
      </c>
      <c r="C29" s="93">
        <v>17</v>
      </c>
      <c r="D29" s="94">
        <f t="shared" si="2"/>
        <v>31.582076242847592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9.5" customHeight="1" x14ac:dyDescent="0.2">
      <c r="A30" s="91">
        <v>4</v>
      </c>
      <c r="B30" s="92" t="s">
        <v>294</v>
      </c>
      <c r="C30" s="93">
        <v>9</v>
      </c>
      <c r="D30" s="94">
        <f t="shared" si="2"/>
        <v>16.719922716801666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9.5" customHeight="1" x14ac:dyDescent="0.2">
      <c r="A31" s="91">
        <v>5</v>
      </c>
      <c r="B31" s="92" t="s">
        <v>295</v>
      </c>
      <c r="C31" s="93">
        <v>7</v>
      </c>
      <c r="D31" s="94">
        <f t="shared" si="2"/>
        <v>13.004384335290183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9.5" customHeight="1" x14ac:dyDescent="0.2">
      <c r="A32" s="91">
        <v>6</v>
      </c>
      <c r="B32" s="96" t="s">
        <v>296</v>
      </c>
      <c r="C32" s="93">
        <v>6</v>
      </c>
      <c r="D32" s="94">
        <f t="shared" si="2"/>
        <v>11.146615144534444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9.5" customHeight="1" x14ac:dyDescent="0.2">
      <c r="A33" s="91">
        <v>7</v>
      </c>
      <c r="B33" s="96" t="s">
        <v>297</v>
      </c>
      <c r="C33" s="93">
        <v>6</v>
      </c>
      <c r="D33" s="94">
        <f t="shared" si="2"/>
        <v>11.146615144534444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9.5" customHeight="1" x14ac:dyDescent="0.2">
      <c r="A34" s="91">
        <v>8</v>
      </c>
      <c r="B34" s="92" t="s">
        <v>298</v>
      </c>
      <c r="C34" s="93">
        <v>6</v>
      </c>
      <c r="D34" s="94">
        <f t="shared" si="2"/>
        <v>11.146615144534444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9.5" customHeight="1" x14ac:dyDescent="0.2">
      <c r="A35" s="91">
        <v>9</v>
      </c>
      <c r="B35" s="96" t="s">
        <v>299</v>
      </c>
      <c r="C35" s="93">
        <v>5</v>
      </c>
      <c r="D35" s="94">
        <f t="shared" si="2"/>
        <v>9.2888459537787025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9.5" customHeight="1" x14ac:dyDescent="0.2">
      <c r="A36" s="91">
        <v>10</v>
      </c>
      <c r="B36" s="96" t="s">
        <v>300</v>
      </c>
      <c r="C36" s="93">
        <v>4</v>
      </c>
      <c r="D36" s="94">
        <f t="shared" si="2"/>
        <v>7.4310767630229613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1.75" customHeight="1" x14ac:dyDescent="0.35">
      <c r="A37" s="306" t="s">
        <v>0</v>
      </c>
      <c r="B37" s="306" t="s">
        <v>288</v>
      </c>
      <c r="C37" s="305" t="s">
        <v>301</v>
      </c>
      <c r="D37" s="24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21.75" customHeight="1" x14ac:dyDescent="0.35">
      <c r="A38" s="259"/>
      <c r="B38" s="259"/>
      <c r="C38" s="89" t="s">
        <v>13</v>
      </c>
      <c r="D38" s="90" t="s">
        <v>290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21" customHeight="1" x14ac:dyDescent="0.35">
      <c r="A39" s="91">
        <v>1</v>
      </c>
      <c r="B39" s="92" t="s">
        <v>293</v>
      </c>
      <c r="C39" s="93">
        <f>1+3+0+10+1+0+1+0+2</f>
        <v>18</v>
      </c>
      <c r="D39" s="97">
        <f t="shared" ref="D39:D48" si="3">(C39/53828)*100000</f>
        <v>33.439845433603331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21.75" customHeight="1" x14ac:dyDescent="0.35">
      <c r="A40" s="91">
        <v>2</v>
      </c>
      <c r="B40" s="92" t="s">
        <v>302</v>
      </c>
      <c r="C40" s="93">
        <f>5+0+1+1+0+0+0+0+8</f>
        <v>15</v>
      </c>
      <c r="D40" s="97">
        <f t="shared" si="3"/>
        <v>27.866537861336109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21" customHeight="1" x14ac:dyDescent="0.35">
      <c r="A41" s="91">
        <v>3</v>
      </c>
      <c r="B41" s="92" t="s">
        <v>303</v>
      </c>
      <c r="C41" s="93">
        <f>3+2+3+1+2+0+0+1+0</f>
        <v>12</v>
      </c>
      <c r="D41" s="97">
        <f t="shared" si="3"/>
        <v>22.293230289068887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21" customHeight="1" x14ac:dyDescent="0.35">
      <c r="A42" s="91">
        <v>4</v>
      </c>
      <c r="B42" s="92" t="s">
        <v>304</v>
      </c>
      <c r="C42" s="93">
        <f>5+0+5+1+0+0+0+1</f>
        <v>12</v>
      </c>
      <c r="D42" s="97">
        <f t="shared" si="3"/>
        <v>22.293230289068887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21" customHeight="1" x14ac:dyDescent="0.35">
      <c r="A43" s="91">
        <v>5</v>
      </c>
      <c r="B43" s="92" t="s">
        <v>305</v>
      </c>
      <c r="C43" s="93">
        <f>0+2+0+1+3+0+1+0</f>
        <v>7</v>
      </c>
      <c r="D43" s="97">
        <f t="shared" si="3"/>
        <v>13.004384335290183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21" customHeight="1" x14ac:dyDescent="0.35">
      <c r="A44" s="91">
        <v>6</v>
      </c>
      <c r="B44" s="98" t="s">
        <v>306</v>
      </c>
      <c r="C44" s="99">
        <f>0+0+1+1+4+0+1+0</f>
        <v>7</v>
      </c>
      <c r="D44" s="97">
        <f t="shared" si="3"/>
        <v>13.004384335290183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21" customHeight="1" x14ac:dyDescent="0.35">
      <c r="A45" s="91">
        <v>7</v>
      </c>
      <c r="B45" s="98" t="s">
        <v>307</v>
      </c>
      <c r="C45" s="99">
        <f>0+0+2+1+0+0+0+1+2</f>
        <v>6</v>
      </c>
      <c r="D45" s="97">
        <f t="shared" si="3"/>
        <v>11.146615144534444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21" customHeight="1" x14ac:dyDescent="0.35">
      <c r="A46" s="91">
        <v>8</v>
      </c>
      <c r="B46" s="92" t="s">
        <v>308</v>
      </c>
      <c r="C46" s="93">
        <f>1+2+0+1+0+0+1+0</f>
        <v>5</v>
      </c>
      <c r="D46" s="97">
        <f t="shared" si="3"/>
        <v>9.2888459537787025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21" customHeight="1" x14ac:dyDescent="0.35">
      <c r="A47" s="91">
        <v>9</v>
      </c>
      <c r="B47" s="98" t="s">
        <v>309</v>
      </c>
      <c r="C47" s="99">
        <f>0+0+1+1+0+0+0+2</f>
        <v>4</v>
      </c>
      <c r="D47" s="97">
        <f t="shared" si="3"/>
        <v>7.4310767630229613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21" customHeight="1" x14ac:dyDescent="0.35">
      <c r="A48" s="91">
        <v>10</v>
      </c>
      <c r="B48" s="98" t="s">
        <v>310</v>
      </c>
      <c r="C48" s="99">
        <f>0+0+0+0+0+0+0+4</f>
        <v>4</v>
      </c>
      <c r="D48" s="97">
        <f t="shared" si="3"/>
        <v>7.4310767630229613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21.75" customHeight="1" x14ac:dyDescent="0.35">
      <c r="A49" s="306" t="s">
        <v>0</v>
      </c>
      <c r="B49" s="306" t="s">
        <v>288</v>
      </c>
      <c r="C49" s="305" t="s">
        <v>311</v>
      </c>
      <c r="D49" s="24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21.75" customHeight="1" x14ac:dyDescent="0.35">
      <c r="A50" s="259"/>
      <c r="B50" s="259"/>
      <c r="C50" s="89" t="s">
        <v>13</v>
      </c>
      <c r="D50" s="90" t="s">
        <v>290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21" customHeight="1" x14ac:dyDescent="0.35">
      <c r="A51" s="91">
        <v>1</v>
      </c>
      <c r="B51" s="92" t="s">
        <v>293</v>
      </c>
      <c r="C51" s="93">
        <f>1+3+0+10+1+0+1+0+2</f>
        <v>18</v>
      </c>
      <c r="D51" s="97">
        <f t="shared" ref="D51:D60" si="4">(C51/53828)*100000</f>
        <v>33.439845433603331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21.75" customHeight="1" x14ac:dyDescent="0.35">
      <c r="A52" s="91">
        <v>2</v>
      </c>
      <c r="B52" s="92" t="s">
        <v>302</v>
      </c>
      <c r="C52" s="93">
        <f>5+0+1+1+0+0+0+0+8</f>
        <v>15</v>
      </c>
      <c r="D52" s="97">
        <f t="shared" si="4"/>
        <v>27.866537861336109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21" customHeight="1" x14ac:dyDescent="0.35">
      <c r="A53" s="91">
        <v>3</v>
      </c>
      <c r="B53" s="92" t="s">
        <v>303</v>
      </c>
      <c r="C53" s="93">
        <f>3+2+3+1+2+0+0+1+0</f>
        <v>12</v>
      </c>
      <c r="D53" s="97">
        <f t="shared" si="4"/>
        <v>22.293230289068887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1" customHeight="1" x14ac:dyDescent="0.35">
      <c r="A54" s="91">
        <v>4</v>
      </c>
      <c r="B54" s="92" t="s">
        <v>304</v>
      </c>
      <c r="C54" s="93">
        <f>5+0+5+1+0+0+0+1</f>
        <v>12</v>
      </c>
      <c r="D54" s="97">
        <f t="shared" si="4"/>
        <v>22.293230289068887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21" customHeight="1" x14ac:dyDescent="0.35">
      <c r="A55" s="91">
        <v>5</v>
      </c>
      <c r="B55" s="92" t="s">
        <v>305</v>
      </c>
      <c r="C55" s="93">
        <f>0+2+0+1+3+0+1+0</f>
        <v>7</v>
      </c>
      <c r="D55" s="97">
        <f t="shared" si="4"/>
        <v>13.004384335290183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21" customHeight="1" x14ac:dyDescent="0.35">
      <c r="A56" s="91">
        <v>6</v>
      </c>
      <c r="B56" s="98" t="s">
        <v>306</v>
      </c>
      <c r="C56" s="99">
        <f>0+0+1+1+4+0+1+0</f>
        <v>7</v>
      </c>
      <c r="D56" s="97">
        <f t="shared" si="4"/>
        <v>13.004384335290183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21" customHeight="1" x14ac:dyDescent="0.35">
      <c r="A57" s="91">
        <v>7</v>
      </c>
      <c r="B57" s="98" t="s">
        <v>307</v>
      </c>
      <c r="C57" s="99">
        <f>0+0+2+1+0+0+0+1+2</f>
        <v>6</v>
      </c>
      <c r="D57" s="97">
        <f t="shared" si="4"/>
        <v>11.146615144534444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21" customHeight="1" x14ac:dyDescent="0.35">
      <c r="A58" s="91">
        <v>8</v>
      </c>
      <c r="B58" s="92" t="s">
        <v>308</v>
      </c>
      <c r="C58" s="93">
        <f>1+2+0+1+0+0+1+0</f>
        <v>5</v>
      </c>
      <c r="D58" s="97">
        <f t="shared" si="4"/>
        <v>9.2888459537787025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21" customHeight="1" x14ac:dyDescent="0.35">
      <c r="A59" s="91">
        <v>9</v>
      </c>
      <c r="B59" s="98" t="s">
        <v>309</v>
      </c>
      <c r="C59" s="99">
        <f>0+0+1+1+0+0+0+2</f>
        <v>4</v>
      </c>
      <c r="D59" s="97">
        <f t="shared" si="4"/>
        <v>7.4310767630229613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21" customHeight="1" x14ac:dyDescent="0.35">
      <c r="A60" s="91">
        <v>10</v>
      </c>
      <c r="B60" s="98" t="s">
        <v>310</v>
      </c>
      <c r="C60" s="99">
        <f>0+0+0+0+0+0+0+4</f>
        <v>4</v>
      </c>
      <c r="D60" s="97">
        <f t="shared" si="4"/>
        <v>7.4310767630229613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21.75" customHeight="1" x14ac:dyDescent="0.35">
      <c r="A61" s="306" t="s">
        <v>0</v>
      </c>
      <c r="B61" s="306" t="s">
        <v>288</v>
      </c>
      <c r="C61" s="305" t="s">
        <v>312</v>
      </c>
      <c r="D61" s="24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21.75" customHeight="1" x14ac:dyDescent="0.35">
      <c r="A62" s="259"/>
      <c r="B62" s="259"/>
      <c r="C62" s="89" t="s">
        <v>13</v>
      </c>
      <c r="D62" s="90" t="s">
        <v>290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21" customHeight="1" x14ac:dyDescent="0.35">
      <c r="A63" s="100">
        <v>1</v>
      </c>
      <c r="B63" s="101" t="s">
        <v>313</v>
      </c>
      <c r="C63" s="102">
        <v>12</v>
      </c>
      <c r="D63" s="102">
        <v>23.38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21.75" customHeight="1" x14ac:dyDescent="0.35">
      <c r="A64" s="91">
        <v>2</v>
      </c>
      <c r="B64" s="92" t="s">
        <v>304</v>
      </c>
      <c r="C64" s="103">
        <v>13</v>
      </c>
      <c r="D64" s="103">
        <v>25.33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21" customHeight="1" x14ac:dyDescent="0.35">
      <c r="A65" s="91">
        <v>3</v>
      </c>
      <c r="B65" s="92" t="s">
        <v>314</v>
      </c>
      <c r="C65" s="103">
        <v>12</v>
      </c>
      <c r="D65" s="103">
        <v>23.38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21" customHeight="1" x14ac:dyDescent="0.35">
      <c r="A66" s="100">
        <v>4</v>
      </c>
      <c r="B66" s="92" t="s">
        <v>315</v>
      </c>
      <c r="C66" s="103">
        <v>8</v>
      </c>
      <c r="D66" s="103">
        <v>15.58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21" customHeight="1" x14ac:dyDescent="0.35">
      <c r="A67" s="91">
        <v>5</v>
      </c>
      <c r="B67" s="98" t="s">
        <v>316</v>
      </c>
      <c r="C67" s="103">
        <v>7</v>
      </c>
      <c r="D67" s="103">
        <v>13.64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21" customHeight="1" x14ac:dyDescent="0.35">
      <c r="A68" s="91">
        <v>6</v>
      </c>
      <c r="B68" s="101" t="s">
        <v>317</v>
      </c>
      <c r="C68" s="102">
        <v>5</v>
      </c>
      <c r="D68" s="102">
        <v>9.74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1" customHeight="1" x14ac:dyDescent="0.35">
      <c r="A69" s="100">
        <v>7</v>
      </c>
      <c r="B69" s="92" t="s">
        <v>307</v>
      </c>
      <c r="C69" s="103">
        <v>4</v>
      </c>
      <c r="D69" s="103">
        <v>7.79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21" customHeight="1" x14ac:dyDescent="0.35">
      <c r="A70" s="91">
        <v>8</v>
      </c>
      <c r="B70" s="98" t="s">
        <v>318</v>
      </c>
      <c r="C70" s="103">
        <v>3</v>
      </c>
      <c r="D70" s="103">
        <v>5.84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21" customHeight="1" x14ac:dyDescent="0.35">
      <c r="A71" s="91">
        <v>9</v>
      </c>
      <c r="B71" s="98" t="s">
        <v>319</v>
      </c>
      <c r="C71" s="103">
        <v>2</v>
      </c>
      <c r="D71" s="103">
        <v>3.9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21" customHeight="1" x14ac:dyDescent="0.35">
      <c r="A72" s="100">
        <v>10</v>
      </c>
      <c r="B72" s="98" t="s">
        <v>320</v>
      </c>
      <c r="C72" s="103">
        <v>1</v>
      </c>
      <c r="D72" s="103">
        <v>1.95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21.75" customHeight="1" x14ac:dyDescent="0.35">
      <c r="A73" s="306" t="s">
        <v>0</v>
      </c>
      <c r="B73" s="306" t="s">
        <v>288</v>
      </c>
      <c r="C73" s="305" t="s">
        <v>321</v>
      </c>
      <c r="D73" s="247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21.75" customHeight="1" x14ac:dyDescent="0.35">
      <c r="A74" s="259"/>
      <c r="B74" s="259"/>
      <c r="C74" s="89" t="s">
        <v>13</v>
      </c>
      <c r="D74" s="90" t="s">
        <v>290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21" customHeight="1" x14ac:dyDescent="0.35">
      <c r="A75" s="91">
        <v>1</v>
      </c>
      <c r="B75" s="92" t="s">
        <v>313</v>
      </c>
      <c r="C75" s="104">
        <v>15</v>
      </c>
      <c r="D75" s="105">
        <v>28.84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21" customHeight="1" x14ac:dyDescent="0.35">
      <c r="A76" s="91">
        <v>2</v>
      </c>
      <c r="B76" s="92" t="s">
        <v>314</v>
      </c>
      <c r="C76" s="104">
        <v>15</v>
      </c>
      <c r="D76" s="105">
        <v>28.84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21" customHeight="1" x14ac:dyDescent="0.35">
      <c r="A77" s="91">
        <v>3</v>
      </c>
      <c r="B77" s="92" t="s">
        <v>315</v>
      </c>
      <c r="C77" s="104">
        <v>9</v>
      </c>
      <c r="D77" s="105">
        <v>17.3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21.75" customHeight="1" x14ac:dyDescent="0.35">
      <c r="A78" s="91">
        <v>4</v>
      </c>
      <c r="B78" s="92" t="s">
        <v>304</v>
      </c>
      <c r="C78" s="104">
        <v>6</v>
      </c>
      <c r="D78" s="105">
        <v>11.53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21" customHeight="1" x14ac:dyDescent="0.35">
      <c r="A79" s="91">
        <v>5</v>
      </c>
      <c r="B79" s="98" t="s">
        <v>316</v>
      </c>
      <c r="C79" s="106">
        <v>6</v>
      </c>
      <c r="D79" s="105">
        <v>11.53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21" customHeight="1" x14ac:dyDescent="0.35">
      <c r="A80" s="91">
        <v>6</v>
      </c>
      <c r="B80" s="92" t="s">
        <v>307</v>
      </c>
      <c r="C80" s="104">
        <v>5</v>
      </c>
      <c r="D80" s="105">
        <v>9.61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21" customHeight="1" x14ac:dyDescent="0.35">
      <c r="A81" s="91">
        <v>7</v>
      </c>
      <c r="B81" s="92" t="s">
        <v>317</v>
      </c>
      <c r="C81" s="104">
        <v>3</v>
      </c>
      <c r="D81" s="105">
        <v>5.77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1" customHeight="1" x14ac:dyDescent="0.35">
      <c r="A82" s="91">
        <v>8</v>
      </c>
      <c r="B82" s="98" t="s">
        <v>318</v>
      </c>
      <c r="C82" s="106">
        <v>2</v>
      </c>
      <c r="D82" s="105">
        <v>3.84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21" customHeight="1" x14ac:dyDescent="0.35">
      <c r="A83" s="91">
        <v>9</v>
      </c>
      <c r="B83" s="98" t="s">
        <v>319</v>
      </c>
      <c r="C83" s="106">
        <v>2</v>
      </c>
      <c r="D83" s="105">
        <v>3.84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21" customHeight="1" x14ac:dyDescent="0.35">
      <c r="A84" s="91">
        <v>10</v>
      </c>
      <c r="B84" s="98" t="s">
        <v>320</v>
      </c>
      <c r="C84" s="106">
        <v>1</v>
      </c>
      <c r="D84" s="105">
        <v>1.92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1.75" customHeight="1" x14ac:dyDescent="0.35">
      <c r="A85" s="306" t="s">
        <v>0</v>
      </c>
      <c r="B85" s="306" t="s">
        <v>288</v>
      </c>
      <c r="C85" s="305" t="s">
        <v>322</v>
      </c>
      <c r="D85" s="247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21.75" customHeight="1" x14ac:dyDescent="0.35">
      <c r="A86" s="259"/>
      <c r="B86" s="259"/>
      <c r="C86" s="89" t="s">
        <v>13</v>
      </c>
      <c r="D86" s="90" t="s">
        <v>290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21" customHeight="1" x14ac:dyDescent="0.35">
      <c r="A87" s="91">
        <v>1</v>
      </c>
      <c r="B87" s="92" t="s">
        <v>313</v>
      </c>
      <c r="C87" s="103">
        <v>20</v>
      </c>
      <c r="D87" s="103">
        <v>36.9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21" customHeight="1" x14ac:dyDescent="0.35">
      <c r="A88" s="91">
        <v>2</v>
      </c>
      <c r="B88" s="92" t="s">
        <v>304</v>
      </c>
      <c r="C88" s="103">
        <v>17</v>
      </c>
      <c r="D88" s="103">
        <v>31.36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1.75" customHeight="1" x14ac:dyDescent="0.35">
      <c r="A89" s="91">
        <v>4</v>
      </c>
      <c r="B89" s="92" t="s">
        <v>315</v>
      </c>
      <c r="C89" s="103">
        <v>17</v>
      </c>
      <c r="D89" s="103">
        <v>31.36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21" customHeight="1" x14ac:dyDescent="0.35">
      <c r="A90" s="91">
        <v>3</v>
      </c>
      <c r="B90" s="92" t="s">
        <v>314</v>
      </c>
      <c r="C90" s="103">
        <v>14</v>
      </c>
      <c r="D90" s="103">
        <v>25.83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21" customHeight="1" x14ac:dyDescent="0.35">
      <c r="A91" s="91">
        <v>5</v>
      </c>
      <c r="B91" s="98" t="s">
        <v>307</v>
      </c>
      <c r="C91" s="103">
        <v>7</v>
      </c>
      <c r="D91" s="103">
        <v>12.91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21" customHeight="1" x14ac:dyDescent="0.35">
      <c r="A92" s="91">
        <v>7</v>
      </c>
      <c r="B92" s="92" t="s">
        <v>318</v>
      </c>
      <c r="C92" s="103">
        <v>5</v>
      </c>
      <c r="D92" s="103">
        <v>9.2200000000000006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21" customHeight="1" x14ac:dyDescent="0.35">
      <c r="A93" s="91">
        <v>8</v>
      </c>
      <c r="B93" s="98" t="s">
        <v>317</v>
      </c>
      <c r="C93" s="103">
        <v>4</v>
      </c>
      <c r="D93" s="103">
        <v>7.38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21" customHeight="1" x14ac:dyDescent="0.35">
      <c r="A94" s="91">
        <v>6</v>
      </c>
      <c r="B94" s="92" t="s">
        <v>316</v>
      </c>
      <c r="C94" s="103">
        <v>3</v>
      </c>
      <c r="D94" s="103">
        <v>5.53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21" customHeight="1" x14ac:dyDescent="0.35">
      <c r="A95" s="91">
        <v>9</v>
      </c>
      <c r="B95" s="98" t="s">
        <v>319</v>
      </c>
      <c r="C95" s="103">
        <v>3</v>
      </c>
      <c r="D95" s="103">
        <v>5.53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21" customHeight="1" x14ac:dyDescent="0.35">
      <c r="A96" s="91">
        <v>10</v>
      </c>
      <c r="B96" s="98" t="s">
        <v>320</v>
      </c>
      <c r="C96" s="103">
        <v>1</v>
      </c>
      <c r="D96" s="103">
        <v>1.84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21.75" customHeight="1" x14ac:dyDescent="0.35">
      <c r="A97" s="306" t="s">
        <v>0</v>
      </c>
      <c r="B97" s="306" t="s">
        <v>288</v>
      </c>
      <c r="C97" s="305" t="s">
        <v>323</v>
      </c>
      <c r="D97" s="247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21.75" customHeight="1" x14ac:dyDescent="0.35">
      <c r="A98" s="259"/>
      <c r="B98" s="259"/>
      <c r="C98" s="89" t="s">
        <v>13</v>
      </c>
      <c r="D98" s="90" t="s">
        <v>290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21" customHeight="1" x14ac:dyDescent="0.35">
      <c r="A99" s="91">
        <v>1</v>
      </c>
      <c r="B99" s="92" t="s">
        <v>291</v>
      </c>
      <c r="C99" s="103">
        <v>28</v>
      </c>
      <c r="D99" s="103">
        <v>35.97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21" customHeight="1" x14ac:dyDescent="0.35">
      <c r="A100" s="91">
        <v>2</v>
      </c>
      <c r="B100" s="92" t="s">
        <v>293</v>
      </c>
      <c r="C100" s="103">
        <v>16</v>
      </c>
      <c r="D100" s="103">
        <v>32.369999999999997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21.75" customHeight="1" x14ac:dyDescent="0.35">
      <c r="A101" s="91">
        <v>3</v>
      </c>
      <c r="B101" s="92" t="s">
        <v>292</v>
      </c>
      <c r="C101" s="103">
        <v>12</v>
      </c>
      <c r="D101" s="103">
        <v>17.98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21" customHeight="1" x14ac:dyDescent="0.35">
      <c r="A102" s="91">
        <v>4</v>
      </c>
      <c r="B102" s="92" t="s">
        <v>315</v>
      </c>
      <c r="C102" s="103">
        <v>8</v>
      </c>
      <c r="D102" s="103">
        <v>17.98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21" customHeight="1" x14ac:dyDescent="0.35">
      <c r="A103" s="91">
        <v>5</v>
      </c>
      <c r="B103" s="98" t="s">
        <v>296</v>
      </c>
      <c r="C103" s="103">
        <v>8</v>
      </c>
      <c r="D103" s="103">
        <v>14.39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42" customHeight="1" x14ac:dyDescent="0.35">
      <c r="A104" s="91">
        <v>6</v>
      </c>
      <c r="B104" s="92" t="s">
        <v>324</v>
      </c>
      <c r="C104" s="103">
        <v>8</v>
      </c>
      <c r="D104" s="103">
        <v>7.19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21" customHeight="1" x14ac:dyDescent="0.35">
      <c r="A105" s="91">
        <v>7</v>
      </c>
      <c r="B105" s="98" t="s">
        <v>299</v>
      </c>
      <c r="C105" s="103">
        <v>8</v>
      </c>
      <c r="D105" s="103">
        <v>5.4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21" customHeight="1" x14ac:dyDescent="0.35">
      <c r="A106" s="91">
        <v>8</v>
      </c>
      <c r="B106" s="98" t="s">
        <v>294</v>
      </c>
      <c r="C106" s="103">
        <v>7</v>
      </c>
      <c r="D106" s="103">
        <v>3.6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21" customHeight="1" x14ac:dyDescent="0.35">
      <c r="A107" s="91">
        <v>9</v>
      </c>
      <c r="B107" s="92" t="s">
        <v>298</v>
      </c>
      <c r="C107" s="103">
        <v>6</v>
      </c>
      <c r="D107" s="103">
        <v>3.6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21" customHeight="1" x14ac:dyDescent="0.35">
      <c r="A108" s="91">
        <v>10</v>
      </c>
      <c r="B108" s="98" t="s">
        <v>300</v>
      </c>
      <c r="C108" s="103">
        <v>5</v>
      </c>
      <c r="D108" s="103">
        <v>3.6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4.25" customHeight="1" x14ac:dyDescent="0.2">
      <c r="A109" s="7"/>
      <c r="B109" s="7"/>
      <c r="C109" s="7"/>
      <c r="D109" s="7"/>
    </row>
    <row r="110" spans="1:26" ht="14.25" customHeight="1" x14ac:dyDescent="0.2">
      <c r="A110" s="7"/>
      <c r="B110" s="7"/>
      <c r="C110" s="7"/>
      <c r="D110" s="7"/>
    </row>
    <row r="111" spans="1:26" ht="14.25" customHeight="1" x14ac:dyDescent="0.2">
      <c r="A111" s="7"/>
      <c r="B111" s="7"/>
      <c r="C111" s="7"/>
      <c r="D111" s="7"/>
    </row>
    <row r="112" spans="1:26" ht="14.25" customHeight="1" x14ac:dyDescent="0.2">
      <c r="A112" s="7"/>
      <c r="B112" s="7"/>
      <c r="C112" s="7"/>
      <c r="D112" s="7"/>
    </row>
    <row r="113" spans="1:4" ht="14.25" customHeight="1" x14ac:dyDescent="0.2">
      <c r="A113" s="7"/>
      <c r="B113" s="7"/>
      <c r="C113" s="7"/>
      <c r="D113" s="7"/>
    </row>
    <row r="114" spans="1:4" ht="14.25" customHeight="1" x14ac:dyDescent="0.2">
      <c r="A114" s="7"/>
      <c r="B114" s="7"/>
      <c r="C114" s="7"/>
      <c r="D114" s="7"/>
    </row>
    <row r="115" spans="1:4" ht="14.25" customHeight="1" x14ac:dyDescent="0.2">
      <c r="A115" s="7"/>
      <c r="B115" s="7"/>
      <c r="C115" s="7"/>
      <c r="D115" s="7"/>
    </row>
    <row r="116" spans="1:4" ht="14.25" customHeight="1" x14ac:dyDescent="0.2">
      <c r="A116" s="7"/>
      <c r="B116" s="7"/>
      <c r="C116" s="7"/>
      <c r="D116" s="7"/>
    </row>
    <row r="117" spans="1:4" ht="14.25" customHeight="1" x14ac:dyDescent="0.2">
      <c r="A117" s="7"/>
      <c r="B117" s="7"/>
      <c r="C117" s="7"/>
      <c r="D117" s="7"/>
    </row>
    <row r="118" spans="1:4" ht="14.25" customHeight="1" x14ac:dyDescent="0.2">
      <c r="A118" s="7"/>
      <c r="B118" s="7"/>
      <c r="C118" s="7"/>
      <c r="D118" s="7"/>
    </row>
    <row r="119" spans="1:4" ht="14.25" customHeight="1" x14ac:dyDescent="0.2">
      <c r="A119" s="7"/>
      <c r="B119" s="7"/>
      <c r="C119" s="7"/>
      <c r="D119" s="7"/>
    </row>
    <row r="120" spans="1:4" ht="14.25" customHeight="1" x14ac:dyDescent="0.2">
      <c r="A120" s="7"/>
      <c r="B120" s="7"/>
      <c r="C120" s="7"/>
      <c r="D120" s="7"/>
    </row>
    <row r="121" spans="1:4" ht="14.25" customHeight="1" x14ac:dyDescent="0.2">
      <c r="A121" s="7"/>
      <c r="B121" s="7"/>
      <c r="C121" s="7"/>
      <c r="D121" s="7"/>
    </row>
    <row r="122" spans="1:4" ht="14.25" customHeight="1" x14ac:dyDescent="0.2">
      <c r="A122" s="7"/>
      <c r="B122" s="7"/>
      <c r="C122" s="7"/>
      <c r="D122" s="7"/>
    </row>
    <row r="123" spans="1:4" ht="14.25" customHeight="1" x14ac:dyDescent="0.2">
      <c r="A123" s="7"/>
      <c r="B123" s="7"/>
      <c r="C123" s="7"/>
      <c r="D123" s="7"/>
    </row>
    <row r="124" spans="1:4" ht="14.25" customHeight="1" x14ac:dyDescent="0.2">
      <c r="A124" s="7"/>
      <c r="B124" s="7"/>
      <c r="C124" s="7"/>
      <c r="D124" s="7"/>
    </row>
    <row r="125" spans="1:4" ht="14.25" customHeight="1" x14ac:dyDescent="0.2">
      <c r="A125" s="7"/>
      <c r="B125" s="7"/>
      <c r="C125" s="7"/>
      <c r="D125" s="7"/>
    </row>
    <row r="126" spans="1:4" ht="14.25" customHeight="1" x14ac:dyDescent="0.2">
      <c r="A126" s="7"/>
      <c r="B126" s="7"/>
      <c r="C126" s="7"/>
      <c r="D126" s="7"/>
    </row>
    <row r="127" spans="1:4" ht="14.25" customHeight="1" x14ac:dyDescent="0.2">
      <c r="A127" s="7"/>
      <c r="B127" s="7"/>
      <c r="C127" s="7"/>
      <c r="D127" s="7"/>
    </row>
    <row r="128" spans="1:4" ht="14.25" customHeight="1" x14ac:dyDescent="0.2">
      <c r="A128" s="7"/>
      <c r="B128" s="7"/>
      <c r="C128" s="7"/>
      <c r="D128" s="7"/>
    </row>
    <row r="129" spans="1:4" ht="14.25" customHeight="1" x14ac:dyDescent="0.2">
      <c r="A129" s="7"/>
      <c r="B129" s="7"/>
      <c r="C129" s="7"/>
      <c r="D129" s="7"/>
    </row>
    <row r="130" spans="1:4" ht="14.25" customHeight="1" x14ac:dyDescent="0.2">
      <c r="A130" s="7"/>
      <c r="B130" s="7"/>
      <c r="C130" s="7"/>
      <c r="D130" s="7"/>
    </row>
    <row r="131" spans="1:4" ht="14.25" customHeight="1" x14ac:dyDescent="0.2">
      <c r="A131" s="7"/>
      <c r="B131" s="7"/>
      <c r="C131" s="7"/>
      <c r="D131" s="7"/>
    </row>
    <row r="132" spans="1:4" ht="14.25" customHeight="1" x14ac:dyDescent="0.2">
      <c r="A132" s="7"/>
      <c r="B132" s="7"/>
      <c r="C132" s="7"/>
      <c r="D132" s="7"/>
    </row>
    <row r="133" spans="1:4" ht="14.25" customHeight="1" x14ac:dyDescent="0.2">
      <c r="A133" s="7"/>
      <c r="B133" s="7"/>
      <c r="C133" s="7"/>
      <c r="D133" s="7"/>
    </row>
    <row r="134" spans="1:4" ht="14.25" customHeight="1" x14ac:dyDescent="0.2">
      <c r="A134" s="7"/>
      <c r="B134" s="7"/>
      <c r="C134" s="7"/>
      <c r="D134" s="7"/>
    </row>
    <row r="135" spans="1:4" ht="14.25" customHeight="1" x14ac:dyDescent="0.2">
      <c r="A135" s="7"/>
      <c r="B135" s="7"/>
      <c r="C135" s="7"/>
      <c r="D135" s="7"/>
    </row>
    <row r="136" spans="1:4" ht="14.25" customHeight="1" x14ac:dyDescent="0.2">
      <c r="A136" s="7"/>
      <c r="B136" s="7"/>
      <c r="C136" s="7"/>
      <c r="D136" s="7"/>
    </row>
    <row r="137" spans="1:4" ht="14.25" customHeight="1" x14ac:dyDescent="0.2">
      <c r="A137" s="7"/>
      <c r="B137" s="7"/>
      <c r="C137" s="7"/>
      <c r="D137" s="7"/>
    </row>
    <row r="138" spans="1:4" ht="14.25" customHeight="1" x14ac:dyDescent="0.2">
      <c r="A138" s="7"/>
      <c r="B138" s="7"/>
      <c r="C138" s="7"/>
      <c r="D138" s="7"/>
    </row>
    <row r="139" spans="1:4" ht="14.25" customHeight="1" x14ac:dyDescent="0.2">
      <c r="A139" s="7"/>
      <c r="B139" s="7"/>
      <c r="C139" s="7"/>
      <c r="D139" s="7"/>
    </row>
    <row r="140" spans="1:4" ht="14.25" customHeight="1" x14ac:dyDescent="0.2">
      <c r="A140" s="7"/>
      <c r="B140" s="7"/>
      <c r="C140" s="7"/>
      <c r="D140" s="7"/>
    </row>
    <row r="141" spans="1:4" ht="14.25" customHeight="1" x14ac:dyDescent="0.2">
      <c r="A141" s="7"/>
      <c r="B141" s="7"/>
      <c r="C141" s="7"/>
      <c r="D141" s="7"/>
    </row>
    <row r="142" spans="1:4" ht="14.25" customHeight="1" x14ac:dyDescent="0.2">
      <c r="A142" s="7"/>
      <c r="B142" s="7"/>
      <c r="C142" s="7"/>
      <c r="D142" s="7"/>
    </row>
    <row r="143" spans="1:4" ht="14.25" customHeight="1" x14ac:dyDescent="0.2">
      <c r="A143" s="7"/>
      <c r="B143" s="7"/>
      <c r="C143" s="7"/>
      <c r="D143" s="7"/>
    </row>
    <row r="144" spans="1:4" ht="14.25" customHeight="1" x14ac:dyDescent="0.2">
      <c r="A144" s="7"/>
      <c r="B144" s="7"/>
      <c r="C144" s="7"/>
      <c r="D144" s="7"/>
    </row>
    <row r="145" spans="1:4" ht="14.25" customHeight="1" x14ac:dyDescent="0.2">
      <c r="A145" s="7"/>
      <c r="B145" s="7"/>
      <c r="C145" s="7"/>
      <c r="D145" s="7"/>
    </row>
    <row r="146" spans="1:4" ht="14.25" customHeight="1" x14ac:dyDescent="0.2">
      <c r="A146" s="7"/>
      <c r="B146" s="7"/>
      <c r="C146" s="7"/>
      <c r="D146" s="7"/>
    </row>
    <row r="147" spans="1:4" ht="14.25" customHeight="1" x14ac:dyDescent="0.2">
      <c r="A147" s="7"/>
      <c r="B147" s="7"/>
      <c r="C147" s="7"/>
      <c r="D147" s="7"/>
    </row>
    <row r="148" spans="1:4" ht="14.25" customHeight="1" x14ac:dyDescent="0.2">
      <c r="A148" s="7"/>
      <c r="B148" s="7"/>
      <c r="C148" s="7"/>
      <c r="D148" s="7"/>
    </row>
    <row r="149" spans="1:4" ht="14.25" customHeight="1" x14ac:dyDescent="0.2">
      <c r="A149" s="7"/>
      <c r="B149" s="7"/>
      <c r="C149" s="7"/>
      <c r="D149" s="7"/>
    </row>
    <row r="150" spans="1:4" ht="14.25" customHeight="1" x14ac:dyDescent="0.2">
      <c r="A150" s="7"/>
      <c r="B150" s="7"/>
      <c r="C150" s="7"/>
      <c r="D150" s="7"/>
    </row>
    <row r="151" spans="1:4" ht="14.25" customHeight="1" x14ac:dyDescent="0.2">
      <c r="A151" s="7"/>
      <c r="B151" s="7"/>
      <c r="C151" s="7"/>
      <c r="D151" s="7"/>
    </row>
    <row r="152" spans="1:4" ht="14.25" customHeight="1" x14ac:dyDescent="0.2">
      <c r="A152" s="7"/>
      <c r="B152" s="7"/>
      <c r="C152" s="7"/>
      <c r="D152" s="7"/>
    </row>
    <row r="153" spans="1:4" ht="14.25" customHeight="1" x14ac:dyDescent="0.2">
      <c r="A153" s="7"/>
      <c r="B153" s="7"/>
      <c r="C153" s="7"/>
      <c r="D153" s="7"/>
    </row>
    <row r="154" spans="1:4" ht="14.25" customHeight="1" x14ac:dyDescent="0.2">
      <c r="A154" s="7"/>
      <c r="B154" s="7"/>
      <c r="C154" s="7"/>
      <c r="D154" s="7"/>
    </row>
    <row r="155" spans="1:4" ht="14.25" customHeight="1" x14ac:dyDescent="0.2">
      <c r="A155" s="7"/>
      <c r="B155" s="7"/>
      <c r="C155" s="7"/>
      <c r="D155" s="7"/>
    </row>
    <row r="156" spans="1:4" ht="14.25" customHeight="1" x14ac:dyDescent="0.2">
      <c r="A156" s="7"/>
      <c r="B156" s="7"/>
      <c r="C156" s="7"/>
      <c r="D156" s="7"/>
    </row>
    <row r="157" spans="1:4" ht="14.25" customHeight="1" x14ac:dyDescent="0.2">
      <c r="A157" s="7"/>
      <c r="B157" s="7"/>
      <c r="C157" s="7"/>
      <c r="D157" s="7"/>
    </row>
    <row r="158" spans="1:4" ht="14.25" customHeight="1" x14ac:dyDescent="0.2">
      <c r="A158" s="7"/>
      <c r="B158" s="7"/>
      <c r="C158" s="7"/>
      <c r="D158" s="7"/>
    </row>
    <row r="159" spans="1:4" ht="14.25" customHeight="1" x14ac:dyDescent="0.2">
      <c r="A159" s="7"/>
      <c r="B159" s="7"/>
      <c r="C159" s="7"/>
      <c r="D159" s="7"/>
    </row>
    <row r="160" spans="1:4" ht="14.25" customHeight="1" x14ac:dyDescent="0.2">
      <c r="A160" s="7"/>
      <c r="B160" s="7"/>
      <c r="C160" s="7"/>
      <c r="D160" s="7"/>
    </row>
    <row r="161" spans="1:4" ht="14.25" customHeight="1" x14ac:dyDescent="0.2">
      <c r="A161" s="7"/>
      <c r="B161" s="7"/>
      <c r="C161" s="7"/>
      <c r="D161" s="7"/>
    </row>
    <row r="162" spans="1:4" ht="14.25" customHeight="1" x14ac:dyDescent="0.2">
      <c r="A162" s="7"/>
      <c r="B162" s="7"/>
      <c r="C162" s="7"/>
      <c r="D162" s="7"/>
    </row>
    <row r="163" spans="1:4" ht="14.25" customHeight="1" x14ac:dyDescent="0.2">
      <c r="A163" s="7"/>
      <c r="B163" s="7"/>
      <c r="C163" s="7"/>
      <c r="D163" s="7"/>
    </row>
    <row r="164" spans="1:4" ht="14.25" customHeight="1" x14ac:dyDescent="0.2">
      <c r="A164" s="7"/>
      <c r="B164" s="7"/>
      <c r="C164" s="7"/>
      <c r="D164" s="7"/>
    </row>
    <row r="165" spans="1:4" ht="14.25" customHeight="1" x14ac:dyDescent="0.2">
      <c r="A165" s="7"/>
      <c r="B165" s="7"/>
      <c r="C165" s="7"/>
      <c r="D165" s="7"/>
    </row>
    <row r="166" spans="1:4" ht="14.25" customHeight="1" x14ac:dyDescent="0.2">
      <c r="A166" s="7"/>
      <c r="B166" s="7"/>
      <c r="C166" s="7"/>
      <c r="D166" s="7"/>
    </row>
    <row r="167" spans="1:4" ht="14.25" customHeight="1" x14ac:dyDescent="0.2">
      <c r="A167" s="7"/>
      <c r="B167" s="7"/>
      <c r="C167" s="7"/>
      <c r="D167" s="7"/>
    </row>
    <row r="168" spans="1:4" ht="14.25" customHeight="1" x14ac:dyDescent="0.2">
      <c r="A168" s="7"/>
      <c r="B168" s="7"/>
      <c r="C168" s="7"/>
      <c r="D168" s="7"/>
    </row>
    <row r="169" spans="1:4" ht="14.25" customHeight="1" x14ac:dyDescent="0.2">
      <c r="A169" s="7"/>
      <c r="B169" s="7"/>
      <c r="C169" s="7"/>
      <c r="D169" s="7"/>
    </row>
    <row r="170" spans="1:4" ht="14.25" customHeight="1" x14ac:dyDescent="0.2">
      <c r="A170" s="7"/>
      <c r="B170" s="7"/>
      <c r="C170" s="7"/>
      <c r="D170" s="7"/>
    </row>
    <row r="171" spans="1:4" ht="14.25" customHeight="1" x14ac:dyDescent="0.2">
      <c r="A171" s="7"/>
      <c r="B171" s="7"/>
      <c r="C171" s="7"/>
      <c r="D171" s="7"/>
    </row>
    <row r="172" spans="1:4" ht="14.25" customHeight="1" x14ac:dyDescent="0.2">
      <c r="A172" s="7"/>
      <c r="B172" s="7"/>
      <c r="C172" s="7"/>
      <c r="D172" s="7"/>
    </row>
    <row r="173" spans="1:4" ht="14.25" customHeight="1" x14ac:dyDescent="0.2">
      <c r="A173" s="7"/>
      <c r="B173" s="7"/>
      <c r="C173" s="7"/>
      <c r="D173" s="7"/>
    </row>
    <row r="174" spans="1:4" ht="14.25" customHeight="1" x14ac:dyDescent="0.2">
      <c r="A174" s="7"/>
      <c r="B174" s="7"/>
      <c r="C174" s="7"/>
      <c r="D174" s="7"/>
    </row>
    <row r="175" spans="1:4" ht="14.25" customHeight="1" x14ac:dyDescent="0.2">
      <c r="A175" s="7"/>
      <c r="B175" s="7"/>
      <c r="C175" s="7"/>
      <c r="D175" s="7"/>
    </row>
    <row r="176" spans="1:4" ht="14.25" customHeight="1" x14ac:dyDescent="0.2">
      <c r="A176" s="7"/>
      <c r="B176" s="7"/>
      <c r="C176" s="7"/>
      <c r="D176" s="7"/>
    </row>
    <row r="177" spans="1:4" ht="14.25" customHeight="1" x14ac:dyDescent="0.2">
      <c r="A177" s="7"/>
      <c r="B177" s="7"/>
      <c r="C177" s="7"/>
      <c r="D177" s="7"/>
    </row>
    <row r="178" spans="1:4" ht="14.25" customHeight="1" x14ac:dyDescent="0.2">
      <c r="A178" s="7"/>
      <c r="B178" s="7"/>
      <c r="C178" s="7"/>
      <c r="D178" s="7"/>
    </row>
    <row r="179" spans="1:4" ht="14.25" customHeight="1" x14ac:dyDescent="0.2">
      <c r="A179" s="7"/>
      <c r="B179" s="7"/>
      <c r="C179" s="7"/>
      <c r="D179" s="7"/>
    </row>
    <row r="180" spans="1:4" ht="14.25" customHeight="1" x14ac:dyDescent="0.2">
      <c r="A180" s="7"/>
      <c r="B180" s="7"/>
      <c r="C180" s="7"/>
      <c r="D180" s="7"/>
    </row>
    <row r="181" spans="1:4" ht="14.25" customHeight="1" x14ac:dyDescent="0.2">
      <c r="A181" s="7"/>
      <c r="B181" s="7"/>
      <c r="C181" s="7"/>
      <c r="D181" s="7"/>
    </row>
    <row r="182" spans="1:4" ht="14.25" customHeight="1" x14ac:dyDescent="0.2">
      <c r="A182" s="7"/>
      <c r="B182" s="7"/>
      <c r="C182" s="7"/>
      <c r="D182" s="7"/>
    </row>
    <row r="183" spans="1:4" ht="14.25" customHeight="1" x14ac:dyDescent="0.2">
      <c r="A183" s="7"/>
      <c r="B183" s="7"/>
      <c r="C183" s="7"/>
      <c r="D183" s="7"/>
    </row>
    <row r="184" spans="1:4" ht="14.25" customHeight="1" x14ac:dyDescent="0.2">
      <c r="A184" s="7"/>
      <c r="B184" s="7"/>
      <c r="C184" s="7"/>
      <c r="D184" s="7"/>
    </row>
    <row r="185" spans="1:4" ht="14.25" customHeight="1" x14ac:dyDescent="0.2">
      <c r="A185" s="7"/>
      <c r="B185" s="7"/>
      <c r="C185" s="7"/>
      <c r="D185" s="7"/>
    </row>
    <row r="186" spans="1:4" ht="14.25" customHeight="1" x14ac:dyDescent="0.2">
      <c r="A186" s="7"/>
      <c r="B186" s="7"/>
      <c r="C186" s="7"/>
      <c r="D186" s="7"/>
    </row>
    <row r="187" spans="1:4" ht="14.25" customHeight="1" x14ac:dyDescent="0.2">
      <c r="A187" s="7"/>
      <c r="B187" s="7"/>
      <c r="C187" s="7"/>
      <c r="D187" s="7"/>
    </row>
    <row r="188" spans="1:4" ht="14.25" customHeight="1" x14ac:dyDescent="0.2">
      <c r="A188" s="7"/>
      <c r="B188" s="7"/>
      <c r="C188" s="7"/>
      <c r="D188" s="7"/>
    </row>
    <row r="189" spans="1:4" ht="14.25" customHeight="1" x14ac:dyDescent="0.2">
      <c r="A189" s="7"/>
      <c r="B189" s="7"/>
      <c r="C189" s="7"/>
      <c r="D189" s="7"/>
    </row>
    <row r="190" spans="1:4" ht="14.25" customHeight="1" x14ac:dyDescent="0.2">
      <c r="A190" s="7"/>
      <c r="B190" s="7"/>
      <c r="C190" s="7"/>
      <c r="D190" s="7"/>
    </row>
    <row r="191" spans="1:4" ht="14.25" customHeight="1" x14ac:dyDescent="0.2">
      <c r="A191" s="7"/>
      <c r="B191" s="7"/>
      <c r="C191" s="7"/>
      <c r="D191" s="7"/>
    </row>
    <row r="192" spans="1:4" ht="14.25" customHeight="1" x14ac:dyDescent="0.2">
      <c r="A192" s="7"/>
      <c r="B192" s="7"/>
      <c r="C192" s="7"/>
      <c r="D192" s="7"/>
    </row>
    <row r="193" spans="1:4" ht="14.25" customHeight="1" x14ac:dyDescent="0.2">
      <c r="A193" s="7"/>
      <c r="B193" s="7"/>
      <c r="C193" s="7"/>
      <c r="D193" s="7"/>
    </row>
    <row r="194" spans="1:4" ht="14.25" customHeight="1" x14ac:dyDescent="0.2">
      <c r="A194" s="7"/>
      <c r="B194" s="7"/>
      <c r="C194" s="7"/>
      <c r="D194" s="7"/>
    </row>
    <row r="195" spans="1:4" ht="14.25" customHeight="1" x14ac:dyDescent="0.2">
      <c r="A195" s="7"/>
      <c r="B195" s="7"/>
      <c r="C195" s="7"/>
      <c r="D195" s="7"/>
    </row>
    <row r="196" spans="1:4" ht="14.25" customHeight="1" x14ac:dyDescent="0.2">
      <c r="A196" s="7"/>
      <c r="B196" s="7"/>
      <c r="C196" s="7"/>
      <c r="D196" s="7"/>
    </row>
    <row r="197" spans="1:4" ht="14.25" customHeight="1" x14ac:dyDescent="0.2">
      <c r="A197" s="7"/>
      <c r="B197" s="7"/>
      <c r="C197" s="7"/>
      <c r="D197" s="7"/>
    </row>
    <row r="198" spans="1:4" ht="14.25" customHeight="1" x14ac:dyDescent="0.2">
      <c r="A198" s="7"/>
      <c r="B198" s="7"/>
      <c r="C198" s="7"/>
      <c r="D198" s="7"/>
    </row>
    <row r="199" spans="1:4" ht="14.25" customHeight="1" x14ac:dyDescent="0.2">
      <c r="A199" s="7"/>
      <c r="B199" s="7"/>
      <c r="C199" s="7"/>
      <c r="D199" s="7"/>
    </row>
    <row r="200" spans="1:4" ht="14.25" customHeight="1" x14ac:dyDescent="0.2">
      <c r="A200" s="7"/>
      <c r="B200" s="7"/>
      <c r="C200" s="7"/>
      <c r="D200" s="7"/>
    </row>
    <row r="201" spans="1:4" ht="14.25" customHeight="1" x14ac:dyDescent="0.2">
      <c r="A201" s="7"/>
      <c r="B201" s="7"/>
      <c r="C201" s="7"/>
      <c r="D201" s="7"/>
    </row>
    <row r="202" spans="1:4" ht="14.25" customHeight="1" x14ac:dyDescent="0.2">
      <c r="A202" s="7"/>
      <c r="B202" s="7"/>
      <c r="C202" s="7"/>
      <c r="D202" s="7"/>
    </row>
    <row r="203" spans="1:4" ht="14.25" customHeight="1" x14ac:dyDescent="0.2">
      <c r="A203" s="7"/>
      <c r="B203" s="7"/>
      <c r="C203" s="7"/>
      <c r="D203" s="7"/>
    </row>
    <row r="204" spans="1:4" ht="14.25" customHeight="1" x14ac:dyDescent="0.2">
      <c r="A204" s="7"/>
      <c r="B204" s="7"/>
      <c r="C204" s="7"/>
      <c r="D204" s="7"/>
    </row>
    <row r="205" spans="1:4" ht="14.25" customHeight="1" x14ac:dyDescent="0.2">
      <c r="A205" s="7"/>
      <c r="B205" s="7"/>
      <c r="C205" s="7"/>
      <c r="D205" s="7"/>
    </row>
    <row r="206" spans="1:4" ht="14.25" customHeight="1" x14ac:dyDescent="0.2">
      <c r="A206" s="7"/>
      <c r="B206" s="7"/>
      <c r="C206" s="7"/>
      <c r="D206" s="7"/>
    </row>
    <row r="207" spans="1:4" ht="14.25" customHeight="1" x14ac:dyDescent="0.2">
      <c r="A207" s="7"/>
      <c r="B207" s="7"/>
      <c r="C207" s="7"/>
      <c r="D207" s="7"/>
    </row>
    <row r="208" spans="1:4" ht="14.25" customHeight="1" x14ac:dyDescent="0.2">
      <c r="A208" s="7"/>
      <c r="B208" s="7"/>
      <c r="C208" s="7"/>
      <c r="D208" s="7"/>
    </row>
    <row r="209" spans="1:4" ht="14.25" customHeight="1" x14ac:dyDescent="0.2">
      <c r="A209" s="7"/>
      <c r="B209" s="7"/>
      <c r="C209" s="7"/>
      <c r="D209" s="7"/>
    </row>
    <row r="210" spans="1:4" ht="14.25" customHeight="1" x14ac:dyDescent="0.2">
      <c r="A210" s="7"/>
      <c r="B210" s="7"/>
      <c r="C210" s="7"/>
      <c r="D210" s="7"/>
    </row>
    <row r="211" spans="1:4" ht="14.25" customHeight="1" x14ac:dyDescent="0.2">
      <c r="A211" s="7"/>
      <c r="B211" s="7"/>
      <c r="C211" s="7"/>
      <c r="D211" s="7"/>
    </row>
    <row r="212" spans="1:4" ht="14.25" customHeight="1" x14ac:dyDescent="0.2">
      <c r="A212" s="7"/>
      <c r="B212" s="7"/>
      <c r="C212" s="7"/>
      <c r="D212" s="7"/>
    </row>
    <row r="213" spans="1:4" ht="14.25" customHeight="1" x14ac:dyDescent="0.2">
      <c r="A213" s="7"/>
      <c r="B213" s="7"/>
      <c r="C213" s="7"/>
      <c r="D213" s="7"/>
    </row>
    <row r="214" spans="1:4" ht="14.25" customHeight="1" x14ac:dyDescent="0.2">
      <c r="A214" s="7"/>
      <c r="B214" s="7"/>
      <c r="C214" s="7"/>
      <c r="D214" s="7"/>
    </row>
    <row r="215" spans="1:4" ht="14.25" customHeight="1" x14ac:dyDescent="0.2">
      <c r="A215" s="7"/>
      <c r="B215" s="7"/>
      <c r="C215" s="7"/>
      <c r="D215" s="7"/>
    </row>
    <row r="216" spans="1:4" ht="14.25" customHeight="1" x14ac:dyDescent="0.2">
      <c r="A216" s="7"/>
      <c r="B216" s="7"/>
      <c r="C216" s="7"/>
      <c r="D216" s="7"/>
    </row>
    <row r="217" spans="1:4" ht="14.25" customHeight="1" x14ac:dyDescent="0.2">
      <c r="A217" s="7"/>
      <c r="B217" s="7"/>
      <c r="C217" s="7"/>
      <c r="D217" s="7"/>
    </row>
    <row r="218" spans="1:4" ht="14.25" customHeight="1" x14ac:dyDescent="0.2">
      <c r="A218" s="7"/>
      <c r="B218" s="7"/>
      <c r="C218" s="7"/>
      <c r="D218" s="7"/>
    </row>
    <row r="219" spans="1:4" ht="14.25" customHeight="1" x14ac:dyDescent="0.2">
      <c r="A219" s="7"/>
      <c r="B219" s="7"/>
      <c r="C219" s="7"/>
      <c r="D219" s="7"/>
    </row>
    <row r="220" spans="1:4" ht="14.25" customHeight="1" x14ac:dyDescent="0.2">
      <c r="A220" s="7"/>
      <c r="B220" s="7"/>
      <c r="C220" s="7"/>
      <c r="D220" s="7"/>
    </row>
    <row r="221" spans="1:4" ht="14.25" customHeight="1" x14ac:dyDescent="0.2">
      <c r="A221" s="7"/>
      <c r="B221" s="7"/>
      <c r="C221" s="7"/>
      <c r="D221" s="7"/>
    </row>
    <row r="222" spans="1:4" ht="14.25" customHeight="1" x14ac:dyDescent="0.2">
      <c r="A222" s="7"/>
      <c r="B222" s="7"/>
      <c r="C222" s="7"/>
      <c r="D222" s="7"/>
    </row>
    <row r="223" spans="1:4" ht="14.25" customHeight="1" x14ac:dyDescent="0.2">
      <c r="A223" s="7"/>
      <c r="B223" s="7"/>
      <c r="C223" s="7"/>
      <c r="D223" s="7"/>
    </row>
    <row r="224" spans="1:4" ht="14.25" customHeight="1" x14ac:dyDescent="0.2">
      <c r="A224" s="7"/>
      <c r="B224" s="7"/>
      <c r="C224" s="7"/>
      <c r="D224" s="7"/>
    </row>
    <row r="225" spans="1:4" ht="14.25" customHeight="1" x14ac:dyDescent="0.2">
      <c r="A225" s="7"/>
      <c r="B225" s="7"/>
      <c r="C225" s="7"/>
      <c r="D225" s="7"/>
    </row>
    <row r="226" spans="1:4" ht="14.25" customHeight="1" x14ac:dyDescent="0.2">
      <c r="A226" s="7"/>
      <c r="B226" s="7"/>
      <c r="C226" s="7"/>
      <c r="D226" s="7"/>
    </row>
    <row r="227" spans="1:4" ht="14.25" customHeight="1" x14ac:dyDescent="0.2">
      <c r="A227" s="7"/>
      <c r="B227" s="7"/>
      <c r="C227" s="7"/>
      <c r="D227" s="7"/>
    </row>
    <row r="228" spans="1:4" ht="14.25" customHeight="1" x14ac:dyDescent="0.2">
      <c r="A228" s="7"/>
      <c r="B228" s="7"/>
      <c r="C228" s="7"/>
      <c r="D228" s="7"/>
    </row>
    <row r="229" spans="1:4" ht="14.25" customHeight="1" x14ac:dyDescent="0.2">
      <c r="A229" s="7"/>
      <c r="B229" s="7"/>
      <c r="C229" s="7"/>
      <c r="D229" s="7"/>
    </row>
    <row r="230" spans="1:4" ht="14.25" customHeight="1" x14ac:dyDescent="0.2">
      <c r="A230" s="7"/>
      <c r="B230" s="7"/>
      <c r="C230" s="7"/>
      <c r="D230" s="7"/>
    </row>
    <row r="231" spans="1:4" ht="14.25" customHeight="1" x14ac:dyDescent="0.2">
      <c r="A231" s="7"/>
      <c r="B231" s="7"/>
      <c r="C231" s="7"/>
      <c r="D231" s="7"/>
    </row>
    <row r="232" spans="1:4" ht="14.25" customHeight="1" x14ac:dyDescent="0.2">
      <c r="A232" s="7"/>
      <c r="B232" s="7"/>
      <c r="C232" s="7"/>
      <c r="D232" s="7"/>
    </row>
    <row r="233" spans="1:4" ht="14.25" customHeight="1" x14ac:dyDescent="0.2">
      <c r="A233" s="7"/>
      <c r="B233" s="7"/>
      <c r="C233" s="7"/>
      <c r="D233" s="7"/>
    </row>
    <row r="234" spans="1:4" ht="14.25" customHeight="1" x14ac:dyDescent="0.2">
      <c r="A234" s="7"/>
      <c r="B234" s="7"/>
      <c r="C234" s="7"/>
      <c r="D234" s="7"/>
    </row>
    <row r="235" spans="1:4" ht="14.25" customHeight="1" x14ac:dyDescent="0.2">
      <c r="A235" s="7"/>
      <c r="B235" s="7"/>
      <c r="C235" s="7"/>
      <c r="D235" s="7"/>
    </row>
    <row r="236" spans="1:4" ht="14.25" customHeight="1" x14ac:dyDescent="0.2">
      <c r="A236" s="7"/>
      <c r="B236" s="7"/>
      <c r="C236" s="7"/>
      <c r="D236" s="7"/>
    </row>
    <row r="237" spans="1:4" ht="14.25" customHeight="1" x14ac:dyDescent="0.2">
      <c r="A237" s="7"/>
      <c r="B237" s="7"/>
      <c r="C237" s="7"/>
      <c r="D237" s="7"/>
    </row>
    <row r="238" spans="1:4" ht="14.25" customHeight="1" x14ac:dyDescent="0.2">
      <c r="A238" s="7"/>
      <c r="B238" s="7"/>
      <c r="C238" s="7"/>
      <c r="D238" s="7"/>
    </row>
    <row r="239" spans="1:4" ht="14.25" customHeight="1" x14ac:dyDescent="0.2">
      <c r="A239" s="7"/>
      <c r="B239" s="7"/>
      <c r="C239" s="7"/>
      <c r="D239" s="7"/>
    </row>
    <row r="240" spans="1:4" ht="14.25" customHeight="1" x14ac:dyDescent="0.2">
      <c r="A240" s="7"/>
      <c r="B240" s="7"/>
      <c r="C240" s="7"/>
      <c r="D240" s="7"/>
    </row>
    <row r="241" spans="1:4" ht="14.25" customHeight="1" x14ac:dyDescent="0.2">
      <c r="A241" s="7"/>
      <c r="B241" s="7"/>
      <c r="C241" s="7"/>
      <c r="D241" s="7"/>
    </row>
    <row r="242" spans="1:4" ht="14.25" customHeight="1" x14ac:dyDescent="0.2">
      <c r="A242" s="7"/>
      <c r="B242" s="7"/>
      <c r="C242" s="7"/>
      <c r="D242" s="7"/>
    </row>
    <row r="243" spans="1:4" ht="14.25" customHeight="1" x14ac:dyDescent="0.2">
      <c r="A243" s="7"/>
      <c r="B243" s="7"/>
      <c r="C243" s="7"/>
      <c r="D243" s="7"/>
    </row>
    <row r="244" spans="1:4" ht="14.25" customHeight="1" x14ac:dyDescent="0.2">
      <c r="A244" s="7"/>
      <c r="B244" s="7"/>
      <c r="C244" s="7"/>
      <c r="D244" s="7"/>
    </row>
    <row r="245" spans="1:4" ht="14.25" customHeight="1" x14ac:dyDescent="0.2">
      <c r="A245" s="7"/>
      <c r="B245" s="7"/>
      <c r="C245" s="7"/>
      <c r="D245" s="7"/>
    </row>
    <row r="246" spans="1:4" ht="14.25" customHeight="1" x14ac:dyDescent="0.2">
      <c r="A246" s="7"/>
      <c r="B246" s="7"/>
      <c r="C246" s="7"/>
      <c r="D246" s="7"/>
    </row>
    <row r="247" spans="1:4" ht="14.25" customHeight="1" x14ac:dyDescent="0.2">
      <c r="A247" s="7"/>
      <c r="B247" s="7"/>
      <c r="C247" s="7"/>
      <c r="D247" s="7"/>
    </row>
    <row r="248" spans="1:4" ht="14.25" customHeight="1" x14ac:dyDescent="0.2">
      <c r="A248" s="7"/>
      <c r="B248" s="7"/>
      <c r="C248" s="7"/>
      <c r="D248" s="7"/>
    </row>
    <row r="249" spans="1:4" ht="14.25" customHeight="1" x14ac:dyDescent="0.2">
      <c r="A249" s="7"/>
      <c r="B249" s="7"/>
      <c r="C249" s="7"/>
      <c r="D249" s="7"/>
    </row>
    <row r="250" spans="1:4" ht="14.25" customHeight="1" x14ac:dyDescent="0.2">
      <c r="A250" s="7"/>
      <c r="B250" s="7"/>
      <c r="C250" s="7"/>
      <c r="D250" s="7"/>
    </row>
    <row r="251" spans="1:4" ht="14.25" customHeight="1" x14ac:dyDescent="0.2">
      <c r="A251" s="7"/>
      <c r="B251" s="7"/>
      <c r="C251" s="7"/>
      <c r="D251" s="7"/>
    </row>
    <row r="252" spans="1:4" ht="14.25" customHeight="1" x14ac:dyDescent="0.2">
      <c r="A252" s="7"/>
      <c r="B252" s="7"/>
      <c r="C252" s="7"/>
      <c r="D252" s="7"/>
    </row>
    <row r="253" spans="1:4" ht="14.25" customHeight="1" x14ac:dyDescent="0.2">
      <c r="A253" s="7"/>
      <c r="B253" s="7"/>
      <c r="C253" s="7"/>
      <c r="D253" s="7"/>
    </row>
    <row r="254" spans="1:4" ht="14.25" customHeight="1" x14ac:dyDescent="0.2">
      <c r="A254" s="7"/>
      <c r="B254" s="7"/>
      <c r="C254" s="7"/>
      <c r="D254" s="7"/>
    </row>
    <row r="255" spans="1:4" ht="14.25" customHeight="1" x14ac:dyDescent="0.2">
      <c r="A255" s="7"/>
      <c r="B255" s="7"/>
      <c r="C255" s="7"/>
      <c r="D255" s="7"/>
    </row>
    <row r="256" spans="1:4" ht="14.25" customHeight="1" x14ac:dyDescent="0.2">
      <c r="A256" s="7"/>
      <c r="B256" s="7"/>
      <c r="C256" s="7"/>
      <c r="D256" s="7"/>
    </row>
    <row r="257" spans="1:4" ht="14.25" customHeight="1" x14ac:dyDescent="0.2">
      <c r="A257" s="7"/>
      <c r="B257" s="7"/>
      <c r="C257" s="7"/>
      <c r="D257" s="7"/>
    </row>
    <row r="258" spans="1:4" ht="14.25" customHeight="1" x14ac:dyDescent="0.2">
      <c r="A258" s="7"/>
      <c r="B258" s="7"/>
      <c r="C258" s="7"/>
      <c r="D258" s="7"/>
    </row>
    <row r="259" spans="1:4" ht="14.25" customHeight="1" x14ac:dyDescent="0.2">
      <c r="A259" s="7"/>
      <c r="B259" s="7"/>
      <c r="C259" s="7"/>
      <c r="D259" s="7"/>
    </row>
    <row r="260" spans="1:4" ht="14.25" customHeight="1" x14ac:dyDescent="0.2">
      <c r="A260" s="7"/>
      <c r="B260" s="7"/>
      <c r="C260" s="7"/>
      <c r="D260" s="7"/>
    </row>
    <row r="261" spans="1:4" ht="14.25" customHeight="1" x14ac:dyDescent="0.2">
      <c r="A261" s="7"/>
      <c r="B261" s="7"/>
      <c r="C261" s="7"/>
      <c r="D261" s="7"/>
    </row>
    <row r="262" spans="1:4" ht="14.25" customHeight="1" x14ac:dyDescent="0.2">
      <c r="A262" s="7"/>
      <c r="B262" s="7"/>
      <c r="C262" s="7"/>
      <c r="D262" s="7"/>
    </row>
    <row r="263" spans="1:4" ht="14.25" customHeight="1" x14ac:dyDescent="0.2">
      <c r="A263" s="7"/>
      <c r="B263" s="7"/>
      <c r="C263" s="7"/>
      <c r="D263" s="7"/>
    </row>
    <row r="264" spans="1:4" ht="14.25" customHeight="1" x14ac:dyDescent="0.2">
      <c r="A264" s="7"/>
      <c r="B264" s="7"/>
      <c r="C264" s="7"/>
      <c r="D264" s="7"/>
    </row>
    <row r="265" spans="1:4" ht="14.25" customHeight="1" x14ac:dyDescent="0.2">
      <c r="A265" s="7"/>
      <c r="B265" s="7"/>
      <c r="C265" s="7"/>
      <c r="D265" s="7"/>
    </row>
    <row r="266" spans="1:4" ht="14.25" customHeight="1" x14ac:dyDescent="0.2">
      <c r="A266" s="7"/>
      <c r="B266" s="7"/>
      <c r="C266" s="7"/>
      <c r="D266" s="7"/>
    </row>
    <row r="267" spans="1:4" ht="14.25" customHeight="1" x14ac:dyDescent="0.2">
      <c r="A267" s="7"/>
      <c r="B267" s="7"/>
      <c r="C267" s="7"/>
      <c r="D267" s="7"/>
    </row>
    <row r="268" spans="1:4" ht="14.25" customHeight="1" x14ac:dyDescent="0.2">
      <c r="A268" s="7"/>
      <c r="B268" s="7"/>
      <c r="C268" s="7"/>
      <c r="D268" s="7"/>
    </row>
    <row r="269" spans="1:4" ht="14.25" customHeight="1" x14ac:dyDescent="0.2">
      <c r="A269" s="7"/>
      <c r="B269" s="7"/>
      <c r="C269" s="7"/>
      <c r="D269" s="7"/>
    </row>
    <row r="270" spans="1:4" ht="14.25" customHeight="1" x14ac:dyDescent="0.2">
      <c r="A270" s="7"/>
      <c r="B270" s="7"/>
      <c r="C270" s="7"/>
      <c r="D270" s="7"/>
    </row>
    <row r="271" spans="1:4" ht="14.25" customHeight="1" x14ac:dyDescent="0.2">
      <c r="A271" s="7"/>
      <c r="B271" s="7"/>
      <c r="C271" s="7"/>
      <c r="D271" s="7"/>
    </row>
    <row r="272" spans="1:4" ht="14.25" customHeight="1" x14ac:dyDescent="0.2">
      <c r="A272" s="7"/>
      <c r="B272" s="7"/>
      <c r="C272" s="7"/>
      <c r="D272" s="7"/>
    </row>
    <row r="273" spans="1:4" ht="14.25" customHeight="1" x14ac:dyDescent="0.2">
      <c r="A273" s="7"/>
      <c r="B273" s="7"/>
      <c r="C273" s="7"/>
      <c r="D273" s="7"/>
    </row>
    <row r="274" spans="1:4" ht="14.25" customHeight="1" x14ac:dyDescent="0.2">
      <c r="A274" s="7"/>
      <c r="B274" s="7"/>
      <c r="C274" s="7"/>
      <c r="D274" s="7"/>
    </row>
    <row r="275" spans="1:4" ht="14.25" customHeight="1" x14ac:dyDescent="0.2">
      <c r="A275" s="7"/>
      <c r="B275" s="7"/>
      <c r="C275" s="7"/>
      <c r="D275" s="7"/>
    </row>
    <row r="276" spans="1:4" ht="14.25" customHeight="1" x14ac:dyDescent="0.2">
      <c r="A276" s="7"/>
      <c r="B276" s="7"/>
      <c r="C276" s="7"/>
      <c r="D276" s="7"/>
    </row>
    <row r="277" spans="1:4" ht="14.25" customHeight="1" x14ac:dyDescent="0.2">
      <c r="A277" s="7"/>
      <c r="B277" s="7"/>
      <c r="C277" s="7"/>
      <c r="D277" s="7"/>
    </row>
    <row r="278" spans="1:4" ht="14.25" customHeight="1" x14ac:dyDescent="0.2">
      <c r="A278" s="7"/>
      <c r="B278" s="7"/>
      <c r="C278" s="7"/>
      <c r="D278" s="7"/>
    </row>
    <row r="279" spans="1:4" ht="14.25" customHeight="1" x14ac:dyDescent="0.2">
      <c r="A279" s="7"/>
      <c r="B279" s="7"/>
      <c r="C279" s="7"/>
      <c r="D279" s="7"/>
    </row>
    <row r="280" spans="1:4" ht="14.25" customHeight="1" x14ac:dyDescent="0.2">
      <c r="A280" s="7"/>
      <c r="B280" s="7"/>
      <c r="C280" s="7"/>
      <c r="D280" s="7"/>
    </row>
    <row r="281" spans="1:4" ht="14.25" customHeight="1" x14ac:dyDescent="0.2">
      <c r="A281" s="7"/>
      <c r="B281" s="7"/>
      <c r="C281" s="7"/>
      <c r="D281" s="7"/>
    </row>
    <row r="282" spans="1:4" ht="14.25" customHeight="1" x14ac:dyDescent="0.2">
      <c r="A282" s="7"/>
      <c r="B282" s="7"/>
      <c r="C282" s="7"/>
      <c r="D282" s="7"/>
    </row>
    <row r="283" spans="1:4" ht="14.25" customHeight="1" x14ac:dyDescent="0.2">
      <c r="A283" s="7"/>
      <c r="B283" s="7"/>
      <c r="C283" s="7"/>
      <c r="D283" s="7"/>
    </row>
    <row r="284" spans="1:4" ht="14.25" customHeight="1" x14ac:dyDescent="0.2">
      <c r="A284" s="7"/>
      <c r="B284" s="7"/>
      <c r="C284" s="7"/>
      <c r="D284" s="7"/>
    </row>
    <row r="285" spans="1:4" ht="14.25" customHeight="1" x14ac:dyDescent="0.2">
      <c r="A285" s="7"/>
      <c r="B285" s="7"/>
      <c r="C285" s="7"/>
      <c r="D285" s="7"/>
    </row>
    <row r="286" spans="1:4" ht="14.25" customHeight="1" x14ac:dyDescent="0.2">
      <c r="A286" s="7"/>
      <c r="B286" s="7"/>
      <c r="C286" s="7"/>
      <c r="D286" s="7"/>
    </row>
    <row r="287" spans="1:4" ht="14.25" customHeight="1" x14ac:dyDescent="0.2">
      <c r="A287" s="7"/>
      <c r="B287" s="7"/>
      <c r="C287" s="7"/>
      <c r="D287" s="7"/>
    </row>
    <row r="288" spans="1:4" ht="14.25" customHeight="1" x14ac:dyDescent="0.2">
      <c r="A288" s="7"/>
      <c r="B288" s="7"/>
      <c r="C288" s="7"/>
      <c r="D288" s="7"/>
    </row>
    <row r="289" spans="1:4" ht="14.25" customHeight="1" x14ac:dyDescent="0.2">
      <c r="A289" s="7"/>
      <c r="B289" s="7"/>
      <c r="C289" s="7"/>
      <c r="D289" s="7"/>
    </row>
    <row r="290" spans="1:4" ht="14.25" customHeight="1" x14ac:dyDescent="0.2">
      <c r="A290" s="7"/>
      <c r="B290" s="7"/>
      <c r="C290" s="7"/>
      <c r="D290" s="7"/>
    </row>
    <row r="291" spans="1:4" ht="14.25" customHeight="1" x14ac:dyDescent="0.2">
      <c r="A291" s="7"/>
      <c r="B291" s="7"/>
      <c r="C291" s="7"/>
      <c r="D291" s="7"/>
    </row>
    <row r="292" spans="1:4" ht="14.25" customHeight="1" x14ac:dyDescent="0.2">
      <c r="A292" s="7"/>
      <c r="B292" s="7"/>
      <c r="C292" s="7"/>
      <c r="D292" s="7"/>
    </row>
    <row r="293" spans="1:4" ht="14.25" customHeight="1" x14ac:dyDescent="0.2">
      <c r="A293" s="7"/>
      <c r="B293" s="7"/>
      <c r="C293" s="7"/>
      <c r="D293" s="7"/>
    </row>
    <row r="294" spans="1:4" ht="14.25" customHeight="1" x14ac:dyDescent="0.2">
      <c r="A294" s="7"/>
      <c r="B294" s="7"/>
      <c r="C294" s="7"/>
      <c r="D294" s="7"/>
    </row>
    <row r="295" spans="1:4" ht="14.25" customHeight="1" x14ac:dyDescent="0.2">
      <c r="A295" s="7"/>
      <c r="B295" s="7"/>
      <c r="C295" s="7"/>
      <c r="D295" s="7"/>
    </row>
    <row r="296" spans="1:4" ht="14.25" customHeight="1" x14ac:dyDescent="0.2">
      <c r="A296" s="7"/>
      <c r="B296" s="7"/>
      <c r="C296" s="7"/>
      <c r="D296" s="7"/>
    </row>
    <row r="297" spans="1:4" ht="14.25" customHeight="1" x14ac:dyDescent="0.2">
      <c r="A297" s="7"/>
      <c r="B297" s="7"/>
      <c r="C297" s="7"/>
      <c r="D297" s="7"/>
    </row>
    <row r="298" spans="1:4" ht="14.25" customHeight="1" x14ac:dyDescent="0.2">
      <c r="A298" s="7"/>
      <c r="B298" s="7"/>
      <c r="C298" s="7"/>
      <c r="D298" s="7"/>
    </row>
    <row r="299" spans="1:4" ht="14.25" customHeight="1" x14ac:dyDescent="0.2">
      <c r="A299" s="7"/>
      <c r="B299" s="7"/>
      <c r="C299" s="7"/>
      <c r="D299" s="7"/>
    </row>
    <row r="300" spans="1:4" ht="14.25" customHeight="1" x14ac:dyDescent="0.2">
      <c r="A300" s="7"/>
      <c r="B300" s="7"/>
      <c r="C300" s="7"/>
      <c r="D300" s="7"/>
    </row>
    <row r="301" spans="1:4" ht="14.25" customHeight="1" x14ac:dyDescent="0.2">
      <c r="A301" s="7"/>
      <c r="B301" s="7"/>
      <c r="C301" s="7"/>
      <c r="D301" s="7"/>
    </row>
    <row r="302" spans="1:4" ht="14.25" customHeight="1" x14ac:dyDescent="0.2">
      <c r="A302" s="7"/>
      <c r="B302" s="7"/>
      <c r="C302" s="7"/>
      <c r="D302" s="7"/>
    </row>
    <row r="303" spans="1:4" ht="14.25" customHeight="1" x14ac:dyDescent="0.2">
      <c r="A303" s="7"/>
      <c r="B303" s="7"/>
      <c r="C303" s="7"/>
      <c r="D303" s="7"/>
    </row>
    <row r="304" spans="1:4" ht="14.25" customHeight="1" x14ac:dyDescent="0.2">
      <c r="A304" s="7"/>
      <c r="B304" s="7"/>
      <c r="C304" s="7"/>
      <c r="D304" s="7"/>
    </row>
    <row r="305" spans="1:4" ht="14.25" customHeight="1" x14ac:dyDescent="0.2">
      <c r="A305" s="7"/>
      <c r="B305" s="7"/>
      <c r="C305" s="7"/>
      <c r="D305" s="7"/>
    </row>
    <row r="306" spans="1:4" ht="14.25" customHeight="1" x14ac:dyDescent="0.2">
      <c r="A306" s="7"/>
      <c r="B306" s="7"/>
      <c r="C306" s="7"/>
      <c r="D306" s="7"/>
    </row>
    <row r="307" spans="1:4" ht="14.25" customHeight="1" x14ac:dyDescent="0.2">
      <c r="A307" s="7"/>
      <c r="B307" s="7"/>
      <c r="C307" s="7"/>
      <c r="D307" s="7"/>
    </row>
    <row r="308" spans="1:4" ht="14.25" customHeight="1" x14ac:dyDescent="0.2">
      <c r="A308" s="7"/>
      <c r="B308" s="7"/>
      <c r="C308" s="7"/>
      <c r="D308" s="7"/>
    </row>
    <row r="309" spans="1:4" ht="14.25" customHeight="1" x14ac:dyDescent="0.2">
      <c r="A309" s="7"/>
      <c r="B309" s="7"/>
      <c r="C309" s="7"/>
      <c r="D309" s="7"/>
    </row>
    <row r="310" spans="1:4" ht="14.25" customHeight="1" x14ac:dyDescent="0.2">
      <c r="A310" s="7"/>
      <c r="B310" s="7"/>
      <c r="C310" s="7"/>
      <c r="D310" s="7"/>
    </row>
    <row r="311" spans="1:4" ht="14.25" customHeight="1" x14ac:dyDescent="0.2">
      <c r="A311" s="7"/>
      <c r="B311" s="7"/>
      <c r="C311" s="7"/>
      <c r="D311" s="7"/>
    </row>
    <row r="312" spans="1:4" ht="14.25" customHeight="1" x14ac:dyDescent="0.2">
      <c r="A312" s="7"/>
      <c r="B312" s="7"/>
      <c r="C312" s="7"/>
      <c r="D312" s="7"/>
    </row>
    <row r="313" spans="1:4" ht="14.25" customHeight="1" x14ac:dyDescent="0.2">
      <c r="A313" s="7"/>
      <c r="B313" s="7"/>
      <c r="C313" s="7"/>
      <c r="D313" s="7"/>
    </row>
    <row r="314" spans="1:4" ht="14.25" customHeight="1" x14ac:dyDescent="0.2">
      <c r="A314" s="7"/>
      <c r="B314" s="7"/>
      <c r="C314" s="7"/>
      <c r="D314" s="7"/>
    </row>
    <row r="315" spans="1:4" ht="14.25" customHeight="1" x14ac:dyDescent="0.2">
      <c r="A315" s="7"/>
      <c r="B315" s="7"/>
      <c r="C315" s="7"/>
      <c r="D315" s="7"/>
    </row>
    <row r="316" spans="1:4" ht="14.25" customHeight="1" x14ac:dyDescent="0.2">
      <c r="A316" s="7"/>
      <c r="B316" s="7"/>
      <c r="C316" s="7"/>
      <c r="D316" s="7"/>
    </row>
    <row r="317" spans="1:4" ht="14.25" customHeight="1" x14ac:dyDescent="0.2">
      <c r="A317" s="7"/>
      <c r="B317" s="7"/>
      <c r="C317" s="7"/>
      <c r="D317" s="7"/>
    </row>
    <row r="318" spans="1:4" ht="14.25" customHeight="1" x14ac:dyDescent="0.2">
      <c r="A318" s="7"/>
      <c r="B318" s="7"/>
      <c r="C318" s="7"/>
      <c r="D318" s="7"/>
    </row>
    <row r="319" spans="1:4" ht="14.25" customHeight="1" x14ac:dyDescent="0.2">
      <c r="A319" s="7"/>
      <c r="B319" s="7"/>
      <c r="C319" s="7"/>
      <c r="D319" s="7"/>
    </row>
    <row r="320" spans="1:4" ht="14.25" customHeight="1" x14ac:dyDescent="0.2">
      <c r="A320" s="7"/>
      <c r="B320" s="7"/>
      <c r="C320" s="7"/>
      <c r="D320" s="7"/>
    </row>
    <row r="321" spans="1:4" ht="14.25" customHeight="1" x14ac:dyDescent="0.2">
      <c r="A321" s="7"/>
      <c r="B321" s="7"/>
      <c r="C321" s="7"/>
      <c r="D321" s="7"/>
    </row>
    <row r="322" spans="1:4" ht="14.25" customHeight="1" x14ac:dyDescent="0.2">
      <c r="A322" s="7"/>
      <c r="B322" s="7"/>
      <c r="C322" s="7"/>
      <c r="D322" s="7"/>
    </row>
    <row r="323" spans="1:4" ht="14.25" customHeight="1" x14ac:dyDescent="0.2">
      <c r="A323" s="7"/>
      <c r="B323" s="7"/>
      <c r="C323" s="7"/>
      <c r="D323" s="7"/>
    </row>
    <row r="324" spans="1:4" ht="14.25" customHeight="1" x14ac:dyDescent="0.2">
      <c r="A324" s="7"/>
      <c r="B324" s="7"/>
      <c r="C324" s="7"/>
      <c r="D324" s="7"/>
    </row>
    <row r="325" spans="1:4" ht="14.25" customHeight="1" x14ac:dyDescent="0.2">
      <c r="A325" s="7"/>
      <c r="B325" s="7"/>
      <c r="C325" s="7"/>
      <c r="D325" s="7"/>
    </row>
    <row r="326" spans="1:4" ht="14.25" customHeight="1" x14ac:dyDescent="0.2">
      <c r="A326" s="7"/>
      <c r="B326" s="7"/>
      <c r="C326" s="7"/>
      <c r="D326" s="7"/>
    </row>
    <row r="327" spans="1:4" ht="14.25" customHeight="1" x14ac:dyDescent="0.2">
      <c r="A327" s="7"/>
      <c r="B327" s="7"/>
      <c r="C327" s="7"/>
      <c r="D327" s="7"/>
    </row>
    <row r="328" spans="1:4" ht="14.25" customHeight="1" x14ac:dyDescent="0.2">
      <c r="A328" s="7"/>
      <c r="B328" s="7"/>
      <c r="C328" s="7"/>
      <c r="D328" s="7"/>
    </row>
    <row r="329" spans="1:4" ht="14.25" customHeight="1" x14ac:dyDescent="0.2">
      <c r="A329" s="7"/>
      <c r="B329" s="7"/>
      <c r="C329" s="7"/>
      <c r="D329" s="7"/>
    </row>
    <row r="330" spans="1:4" ht="14.25" customHeight="1" x14ac:dyDescent="0.2">
      <c r="A330" s="7"/>
      <c r="B330" s="7"/>
      <c r="C330" s="7"/>
      <c r="D330" s="7"/>
    </row>
    <row r="331" spans="1:4" ht="14.25" customHeight="1" x14ac:dyDescent="0.2">
      <c r="A331" s="7"/>
      <c r="B331" s="7"/>
      <c r="C331" s="7"/>
      <c r="D331" s="7"/>
    </row>
    <row r="332" spans="1:4" ht="14.25" customHeight="1" x14ac:dyDescent="0.2">
      <c r="A332" s="7"/>
      <c r="B332" s="7"/>
      <c r="C332" s="7"/>
      <c r="D332" s="7"/>
    </row>
    <row r="333" spans="1:4" ht="14.25" customHeight="1" x14ac:dyDescent="0.2">
      <c r="A333" s="7"/>
      <c r="B333" s="7"/>
      <c r="C333" s="7"/>
      <c r="D333" s="7"/>
    </row>
    <row r="334" spans="1:4" ht="14.25" customHeight="1" x14ac:dyDescent="0.2">
      <c r="A334" s="7"/>
      <c r="B334" s="7"/>
      <c r="C334" s="7"/>
      <c r="D334" s="7"/>
    </row>
    <row r="335" spans="1:4" ht="14.25" customHeight="1" x14ac:dyDescent="0.2">
      <c r="A335" s="7"/>
      <c r="B335" s="7"/>
      <c r="C335" s="7"/>
      <c r="D335" s="7"/>
    </row>
    <row r="336" spans="1:4" ht="14.25" customHeight="1" x14ac:dyDescent="0.2">
      <c r="A336" s="7"/>
      <c r="B336" s="7"/>
      <c r="C336" s="7"/>
      <c r="D336" s="7"/>
    </row>
    <row r="337" spans="1:4" ht="14.25" customHeight="1" x14ac:dyDescent="0.2">
      <c r="A337" s="7"/>
      <c r="B337" s="7"/>
      <c r="C337" s="7"/>
      <c r="D337" s="7"/>
    </row>
    <row r="338" spans="1:4" ht="14.25" customHeight="1" x14ac:dyDescent="0.2">
      <c r="A338" s="7"/>
      <c r="B338" s="7"/>
      <c r="C338" s="7"/>
      <c r="D338" s="7"/>
    </row>
    <row r="339" spans="1:4" ht="14.25" customHeight="1" x14ac:dyDescent="0.2">
      <c r="A339" s="7"/>
      <c r="B339" s="7"/>
      <c r="C339" s="7"/>
      <c r="D339" s="7"/>
    </row>
    <row r="340" spans="1:4" ht="14.25" customHeight="1" x14ac:dyDescent="0.2">
      <c r="A340" s="7"/>
      <c r="B340" s="7"/>
      <c r="C340" s="7"/>
      <c r="D340" s="7"/>
    </row>
    <row r="341" spans="1:4" ht="14.25" customHeight="1" x14ac:dyDescent="0.2">
      <c r="A341" s="7"/>
      <c r="B341" s="7"/>
      <c r="C341" s="7"/>
      <c r="D341" s="7"/>
    </row>
    <row r="342" spans="1:4" ht="14.25" customHeight="1" x14ac:dyDescent="0.2">
      <c r="A342" s="7"/>
      <c r="B342" s="7"/>
      <c r="C342" s="7"/>
      <c r="D342" s="7"/>
    </row>
    <row r="343" spans="1:4" ht="14.25" customHeight="1" x14ac:dyDescent="0.2">
      <c r="A343" s="7"/>
      <c r="B343" s="7"/>
      <c r="C343" s="7"/>
      <c r="D343" s="7"/>
    </row>
    <row r="344" spans="1:4" ht="14.25" customHeight="1" x14ac:dyDescent="0.2">
      <c r="A344" s="7"/>
      <c r="B344" s="7"/>
      <c r="C344" s="7"/>
      <c r="D344" s="7"/>
    </row>
    <row r="345" spans="1:4" ht="14.25" customHeight="1" x14ac:dyDescent="0.2">
      <c r="A345" s="7"/>
      <c r="B345" s="7"/>
      <c r="C345" s="7"/>
      <c r="D345" s="7"/>
    </row>
    <row r="346" spans="1:4" ht="14.25" customHeight="1" x14ac:dyDescent="0.2">
      <c r="A346" s="7"/>
      <c r="B346" s="7"/>
      <c r="C346" s="7"/>
      <c r="D346" s="7"/>
    </row>
    <row r="347" spans="1:4" ht="14.25" customHeight="1" x14ac:dyDescent="0.2">
      <c r="A347" s="7"/>
      <c r="B347" s="7"/>
      <c r="C347" s="7"/>
      <c r="D347" s="7"/>
    </row>
    <row r="348" spans="1:4" ht="14.25" customHeight="1" x14ac:dyDescent="0.2">
      <c r="A348" s="7"/>
      <c r="B348" s="7"/>
      <c r="C348" s="7"/>
      <c r="D348" s="7"/>
    </row>
    <row r="349" spans="1:4" ht="14.25" customHeight="1" x14ac:dyDescent="0.2">
      <c r="A349" s="7"/>
      <c r="B349" s="7"/>
      <c r="C349" s="7"/>
      <c r="D349" s="7"/>
    </row>
    <row r="350" spans="1:4" ht="14.25" customHeight="1" x14ac:dyDescent="0.2">
      <c r="A350" s="7"/>
      <c r="B350" s="7"/>
      <c r="C350" s="7"/>
      <c r="D350" s="7"/>
    </row>
    <row r="351" spans="1:4" ht="14.25" customHeight="1" x14ac:dyDescent="0.2">
      <c r="A351" s="7"/>
      <c r="B351" s="7"/>
      <c r="C351" s="7"/>
      <c r="D351" s="7"/>
    </row>
    <row r="352" spans="1:4" ht="14.25" customHeight="1" x14ac:dyDescent="0.2">
      <c r="A352" s="7"/>
      <c r="B352" s="7"/>
      <c r="C352" s="7"/>
      <c r="D352" s="7"/>
    </row>
    <row r="353" spans="1:4" ht="14.25" customHeight="1" x14ac:dyDescent="0.2">
      <c r="A353" s="7"/>
      <c r="B353" s="7"/>
      <c r="C353" s="7"/>
      <c r="D353" s="7"/>
    </row>
    <row r="354" spans="1:4" ht="14.25" customHeight="1" x14ac:dyDescent="0.2">
      <c r="A354" s="7"/>
      <c r="B354" s="7"/>
      <c r="C354" s="7"/>
      <c r="D354" s="7"/>
    </row>
    <row r="355" spans="1:4" ht="14.25" customHeight="1" x14ac:dyDescent="0.2">
      <c r="A355" s="7"/>
      <c r="B355" s="7"/>
      <c r="C355" s="7"/>
      <c r="D355" s="7"/>
    </row>
    <row r="356" spans="1:4" ht="14.25" customHeight="1" x14ac:dyDescent="0.2">
      <c r="A356" s="7"/>
      <c r="B356" s="7"/>
      <c r="C356" s="7"/>
      <c r="D356" s="7"/>
    </row>
    <row r="357" spans="1:4" ht="14.25" customHeight="1" x14ac:dyDescent="0.2">
      <c r="A357" s="7"/>
      <c r="B357" s="7"/>
      <c r="C357" s="7"/>
      <c r="D357" s="7"/>
    </row>
    <row r="358" spans="1:4" ht="14.25" customHeight="1" x14ac:dyDescent="0.2">
      <c r="A358" s="7"/>
      <c r="B358" s="7"/>
      <c r="C358" s="7"/>
      <c r="D358" s="7"/>
    </row>
    <row r="359" spans="1:4" ht="14.25" customHeight="1" x14ac:dyDescent="0.2">
      <c r="A359" s="7"/>
      <c r="B359" s="7"/>
      <c r="C359" s="7"/>
      <c r="D359" s="7"/>
    </row>
    <row r="360" spans="1:4" ht="14.25" customHeight="1" x14ac:dyDescent="0.2">
      <c r="A360" s="7"/>
      <c r="B360" s="7"/>
      <c r="C360" s="7"/>
      <c r="D360" s="7"/>
    </row>
    <row r="361" spans="1:4" ht="14.25" customHeight="1" x14ac:dyDescent="0.2">
      <c r="A361" s="7"/>
      <c r="B361" s="7"/>
      <c r="C361" s="7"/>
      <c r="D361" s="7"/>
    </row>
    <row r="362" spans="1:4" ht="14.25" customHeight="1" x14ac:dyDescent="0.2">
      <c r="A362" s="7"/>
      <c r="B362" s="7"/>
      <c r="C362" s="7"/>
      <c r="D362" s="7"/>
    </row>
    <row r="363" spans="1:4" ht="14.25" customHeight="1" x14ac:dyDescent="0.2">
      <c r="A363" s="7"/>
      <c r="B363" s="7"/>
      <c r="C363" s="7"/>
      <c r="D363" s="7"/>
    </row>
    <row r="364" spans="1:4" ht="14.25" customHeight="1" x14ac:dyDescent="0.2">
      <c r="A364" s="7"/>
      <c r="B364" s="7"/>
      <c r="C364" s="7"/>
      <c r="D364" s="7"/>
    </row>
    <row r="365" spans="1:4" ht="14.25" customHeight="1" x14ac:dyDescent="0.2">
      <c r="A365" s="7"/>
      <c r="B365" s="7"/>
      <c r="C365" s="7"/>
      <c r="D365" s="7"/>
    </row>
    <row r="366" spans="1:4" ht="14.25" customHeight="1" x14ac:dyDescent="0.2">
      <c r="A366" s="7"/>
      <c r="B366" s="7"/>
      <c r="C366" s="7"/>
      <c r="D366" s="7"/>
    </row>
    <row r="367" spans="1:4" ht="14.25" customHeight="1" x14ac:dyDescent="0.2">
      <c r="A367" s="7"/>
      <c r="B367" s="7"/>
      <c r="C367" s="7"/>
      <c r="D367" s="7"/>
    </row>
    <row r="368" spans="1:4" ht="14.25" customHeight="1" x14ac:dyDescent="0.2">
      <c r="A368" s="7"/>
      <c r="B368" s="7"/>
      <c r="C368" s="7"/>
      <c r="D368" s="7"/>
    </row>
    <row r="369" spans="1:4" ht="14.25" customHeight="1" x14ac:dyDescent="0.2">
      <c r="A369" s="7"/>
      <c r="B369" s="7"/>
      <c r="C369" s="7"/>
      <c r="D369" s="7"/>
    </row>
    <row r="370" spans="1:4" ht="14.25" customHeight="1" x14ac:dyDescent="0.2">
      <c r="A370" s="7"/>
      <c r="B370" s="7"/>
      <c r="C370" s="7"/>
      <c r="D370" s="7"/>
    </row>
    <row r="371" spans="1:4" ht="14.25" customHeight="1" x14ac:dyDescent="0.2">
      <c r="A371" s="7"/>
      <c r="B371" s="7"/>
      <c r="C371" s="7"/>
      <c r="D371" s="7"/>
    </row>
    <row r="372" spans="1:4" ht="14.25" customHeight="1" x14ac:dyDescent="0.2">
      <c r="A372" s="7"/>
      <c r="B372" s="7"/>
      <c r="C372" s="7"/>
      <c r="D372" s="7"/>
    </row>
    <row r="373" spans="1:4" ht="14.25" customHeight="1" x14ac:dyDescent="0.2">
      <c r="A373" s="7"/>
      <c r="B373" s="7"/>
      <c r="C373" s="7"/>
      <c r="D373" s="7"/>
    </row>
    <row r="374" spans="1:4" ht="14.25" customHeight="1" x14ac:dyDescent="0.2">
      <c r="A374" s="7"/>
      <c r="B374" s="7"/>
      <c r="C374" s="7"/>
      <c r="D374" s="7"/>
    </row>
    <row r="375" spans="1:4" ht="14.25" customHeight="1" x14ac:dyDescent="0.2">
      <c r="A375" s="7"/>
      <c r="B375" s="7"/>
      <c r="C375" s="7"/>
      <c r="D375" s="7"/>
    </row>
    <row r="376" spans="1:4" ht="14.25" customHeight="1" x14ac:dyDescent="0.2">
      <c r="A376" s="7"/>
      <c r="B376" s="7"/>
      <c r="C376" s="7"/>
      <c r="D376" s="7"/>
    </row>
    <row r="377" spans="1:4" ht="14.25" customHeight="1" x14ac:dyDescent="0.2">
      <c r="A377" s="7"/>
      <c r="B377" s="7"/>
      <c r="C377" s="7"/>
      <c r="D377" s="7"/>
    </row>
    <row r="378" spans="1:4" ht="14.25" customHeight="1" x14ac:dyDescent="0.2">
      <c r="A378" s="7"/>
      <c r="B378" s="7"/>
      <c r="C378" s="7"/>
      <c r="D378" s="7"/>
    </row>
    <row r="379" spans="1:4" ht="14.25" customHeight="1" x14ac:dyDescent="0.2">
      <c r="A379" s="7"/>
      <c r="B379" s="7"/>
      <c r="C379" s="7"/>
      <c r="D379" s="7"/>
    </row>
    <row r="380" spans="1:4" ht="14.25" customHeight="1" x14ac:dyDescent="0.2">
      <c r="A380" s="7"/>
      <c r="B380" s="7"/>
      <c r="C380" s="7"/>
      <c r="D380" s="7"/>
    </row>
    <row r="381" spans="1:4" ht="14.25" customHeight="1" x14ac:dyDescent="0.2">
      <c r="A381" s="7"/>
      <c r="B381" s="7"/>
      <c r="C381" s="7"/>
      <c r="D381" s="7"/>
    </row>
    <row r="382" spans="1:4" ht="14.25" customHeight="1" x14ac:dyDescent="0.2">
      <c r="A382" s="7"/>
      <c r="B382" s="7"/>
      <c r="C382" s="7"/>
      <c r="D382" s="7"/>
    </row>
    <row r="383" spans="1:4" ht="14.25" customHeight="1" x14ac:dyDescent="0.2">
      <c r="A383" s="7"/>
      <c r="B383" s="7"/>
      <c r="C383" s="7"/>
      <c r="D383" s="7"/>
    </row>
    <row r="384" spans="1:4" ht="14.25" customHeight="1" x14ac:dyDescent="0.2">
      <c r="A384" s="7"/>
      <c r="B384" s="7"/>
      <c r="C384" s="7"/>
      <c r="D384" s="7"/>
    </row>
    <row r="385" spans="1:4" ht="14.25" customHeight="1" x14ac:dyDescent="0.2">
      <c r="A385" s="7"/>
      <c r="B385" s="7"/>
      <c r="C385" s="7"/>
      <c r="D385" s="7"/>
    </row>
    <row r="386" spans="1:4" ht="14.25" customHeight="1" x14ac:dyDescent="0.2">
      <c r="A386" s="7"/>
      <c r="B386" s="7"/>
      <c r="C386" s="7"/>
      <c r="D386" s="7"/>
    </row>
    <row r="387" spans="1:4" ht="14.25" customHeight="1" x14ac:dyDescent="0.2">
      <c r="A387" s="7"/>
      <c r="B387" s="7"/>
      <c r="C387" s="7"/>
      <c r="D387" s="7"/>
    </row>
    <row r="388" spans="1:4" ht="14.25" customHeight="1" x14ac:dyDescent="0.2">
      <c r="A388" s="7"/>
      <c r="B388" s="7"/>
      <c r="C388" s="7"/>
      <c r="D388" s="7"/>
    </row>
    <row r="389" spans="1:4" ht="14.25" customHeight="1" x14ac:dyDescent="0.2">
      <c r="A389" s="7"/>
      <c r="B389" s="7"/>
      <c r="C389" s="7"/>
      <c r="D389" s="7"/>
    </row>
    <row r="390" spans="1:4" ht="14.25" customHeight="1" x14ac:dyDescent="0.2">
      <c r="A390" s="7"/>
      <c r="B390" s="7"/>
      <c r="C390" s="7"/>
      <c r="D390" s="7"/>
    </row>
    <row r="391" spans="1:4" ht="14.25" customHeight="1" x14ac:dyDescent="0.2">
      <c r="A391" s="7"/>
      <c r="B391" s="7"/>
      <c r="C391" s="7"/>
      <c r="D391" s="7"/>
    </row>
    <row r="392" spans="1:4" ht="14.25" customHeight="1" x14ac:dyDescent="0.2">
      <c r="A392" s="7"/>
      <c r="B392" s="7"/>
      <c r="C392" s="7"/>
      <c r="D392" s="7"/>
    </row>
    <row r="393" spans="1:4" ht="14.25" customHeight="1" x14ac:dyDescent="0.2">
      <c r="A393" s="7"/>
      <c r="B393" s="7"/>
      <c r="C393" s="7"/>
      <c r="D393" s="7"/>
    </row>
    <row r="394" spans="1:4" ht="14.25" customHeight="1" x14ac:dyDescent="0.2">
      <c r="A394" s="7"/>
      <c r="B394" s="7"/>
      <c r="C394" s="7"/>
      <c r="D394" s="7"/>
    </row>
    <row r="395" spans="1:4" ht="14.25" customHeight="1" x14ac:dyDescent="0.2">
      <c r="A395" s="7"/>
      <c r="B395" s="7"/>
      <c r="C395" s="7"/>
      <c r="D395" s="7"/>
    </row>
    <row r="396" spans="1:4" ht="14.25" customHeight="1" x14ac:dyDescent="0.2">
      <c r="A396" s="7"/>
      <c r="B396" s="7"/>
      <c r="C396" s="7"/>
      <c r="D396" s="7"/>
    </row>
    <row r="397" spans="1:4" ht="14.25" customHeight="1" x14ac:dyDescent="0.2">
      <c r="A397" s="7"/>
      <c r="B397" s="7"/>
      <c r="C397" s="7"/>
      <c r="D397" s="7"/>
    </row>
    <row r="398" spans="1:4" ht="14.25" customHeight="1" x14ac:dyDescent="0.2">
      <c r="A398" s="7"/>
      <c r="B398" s="7"/>
      <c r="C398" s="7"/>
      <c r="D398" s="7"/>
    </row>
    <row r="399" spans="1:4" ht="14.25" customHeight="1" x14ac:dyDescent="0.2">
      <c r="A399" s="7"/>
      <c r="B399" s="7"/>
      <c r="C399" s="7"/>
      <c r="D399" s="7"/>
    </row>
    <row r="400" spans="1:4" ht="14.25" customHeight="1" x14ac:dyDescent="0.2">
      <c r="A400" s="7"/>
      <c r="B400" s="7"/>
      <c r="C400" s="7"/>
      <c r="D400" s="7"/>
    </row>
    <row r="401" spans="1:4" ht="14.25" customHeight="1" x14ac:dyDescent="0.2">
      <c r="A401" s="7"/>
      <c r="B401" s="7"/>
      <c r="C401" s="7"/>
      <c r="D401" s="7"/>
    </row>
    <row r="402" spans="1:4" ht="14.25" customHeight="1" x14ac:dyDescent="0.2">
      <c r="A402" s="7"/>
      <c r="B402" s="7"/>
      <c r="C402" s="7"/>
      <c r="D402" s="7"/>
    </row>
    <row r="403" spans="1:4" ht="14.25" customHeight="1" x14ac:dyDescent="0.2">
      <c r="A403" s="7"/>
      <c r="B403" s="7"/>
      <c r="C403" s="7"/>
      <c r="D403" s="7"/>
    </row>
    <row r="404" spans="1:4" ht="14.25" customHeight="1" x14ac:dyDescent="0.2">
      <c r="A404" s="7"/>
      <c r="B404" s="7"/>
      <c r="C404" s="7"/>
      <c r="D404" s="7"/>
    </row>
    <row r="405" spans="1:4" ht="14.25" customHeight="1" x14ac:dyDescent="0.2">
      <c r="A405" s="7"/>
      <c r="B405" s="7"/>
      <c r="C405" s="7"/>
      <c r="D405" s="7"/>
    </row>
    <row r="406" spans="1:4" ht="14.25" customHeight="1" x14ac:dyDescent="0.2">
      <c r="A406" s="7"/>
      <c r="B406" s="7"/>
      <c r="C406" s="7"/>
      <c r="D406" s="7"/>
    </row>
    <row r="407" spans="1:4" ht="14.25" customHeight="1" x14ac:dyDescent="0.2">
      <c r="A407" s="7"/>
      <c r="B407" s="7"/>
      <c r="C407" s="7"/>
      <c r="D407" s="7"/>
    </row>
    <row r="408" spans="1:4" ht="14.25" customHeight="1" x14ac:dyDescent="0.2">
      <c r="A408" s="7"/>
      <c r="B408" s="7"/>
      <c r="C408" s="7"/>
      <c r="D408" s="7"/>
    </row>
    <row r="409" spans="1:4" ht="14.25" customHeight="1" x14ac:dyDescent="0.2">
      <c r="A409" s="7"/>
      <c r="B409" s="7"/>
      <c r="C409" s="7"/>
      <c r="D409" s="7"/>
    </row>
    <row r="410" spans="1:4" ht="14.25" customHeight="1" x14ac:dyDescent="0.2">
      <c r="A410" s="7"/>
      <c r="B410" s="7"/>
      <c r="C410" s="7"/>
      <c r="D410" s="7"/>
    </row>
    <row r="411" spans="1:4" ht="14.25" customHeight="1" x14ac:dyDescent="0.2">
      <c r="A411" s="7"/>
      <c r="B411" s="7"/>
      <c r="C411" s="7"/>
      <c r="D411" s="7"/>
    </row>
    <row r="412" spans="1:4" ht="14.25" customHeight="1" x14ac:dyDescent="0.2">
      <c r="A412" s="7"/>
      <c r="B412" s="7"/>
      <c r="C412" s="7"/>
      <c r="D412" s="7"/>
    </row>
    <row r="413" spans="1:4" ht="14.25" customHeight="1" x14ac:dyDescent="0.2">
      <c r="A413" s="7"/>
      <c r="B413" s="7"/>
      <c r="C413" s="7"/>
      <c r="D413" s="7"/>
    </row>
    <row r="414" spans="1:4" ht="14.25" customHeight="1" x14ac:dyDescent="0.2">
      <c r="A414" s="7"/>
      <c r="B414" s="7"/>
      <c r="C414" s="7"/>
      <c r="D414" s="7"/>
    </row>
    <row r="415" spans="1:4" ht="14.25" customHeight="1" x14ac:dyDescent="0.2">
      <c r="A415" s="7"/>
      <c r="B415" s="7"/>
      <c r="C415" s="7"/>
      <c r="D415" s="7"/>
    </row>
    <row r="416" spans="1:4" ht="14.25" customHeight="1" x14ac:dyDescent="0.2">
      <c r="A416" s="7"/>
      <c r="B416" s="7"/>
      <c r="C416" s="7"/>
      <c r="D416" s="7"/>
    </row>
    <row r="417" spans="1:4" ht="14.25" customHeight="1" x14ac:dyDescent="0.2">
      <c r="A417" s="7"/>
      <c r="B417" s="7"/>
      <c r="C417" s="7"/>
      <c r="D417" s="7"/>
    </row>
    <row r="418" spans="1:4" ht="14.25" customHeight="1" x14ac:dyDescent="0.2">
      <c r="A418" s="7"/>
      <c r="B418" s="7"/>
      <c r="C418" s="7"/>
      <c r="D418" s="7"/>
    </row>
    <row r="419" spans="1:4" ht="14.25" customHeight="1" x14ac:dyDescent="0.2">
      <c r="A419" s="7"/>
      <c r="B419" s="7"/>
      <c r="C419" s="7"/>
      <c r="D419" s="7"/>
    </row>
    <row r="420" spans="1:4" ht="14.25" customHeight="1" x14ac:dyDescent="0.2">
      <c r="A420" s="7"/>
      <c r="B420" s="7"/>
      <c r="C420" s="7"/>
      <c r="D420" s="7"/>
    </row>
    <row r="421" spans="1:4" ht="14.25" customHeight="1" x14ac:dyDescent="0.2">
      <c r="A421" s="7"/>
      <c r="B421" s="7"/>
      <c r="C421" s="7"/>
      <c r="D421" s="7"/>
    </row>
    <row r="422" spans="1:4" ht="14.25" customHeight="1" x14ac:dyDescent="0.2">
      <c r="A422" s="7"/>
      <c r="B422" s="7"/>
      <c r="C422" s="7"/>
      <c r="D422" s="7"/>
    </row>
    <row r="423" spans="1:4" ht="14.25" customHeight="1" x14ac:dyDescent="0.2">
      <c r="A423" s="7"/>
      <c r="B423" s="7"/>
      <c r="C423" s="7"/>
      <c r="D423" s="7"/>
    </row>
    <row r="424" spans="1:4" ht="14.25" customHeight="1" x14ac:dyDescent="0.2">
      <c r="A424" s="7"/>
      <c r="B424" s="7"/>
      <c r="C424" s="7"/>
      <c r="D424" s="7"/>
    </row>
    <row r="425" spans="1:4" ht="14.25" customHeight="1" x14ac:dyDescent="0.2">
      <c r="A425" s="7"/>
      <c r="B425" s="7"/>
      <c r="C425" s="7"/>
      <c r="D425" s="7"/>
    </row>
    <row r="426" spans="1:4" ht="14.25" customHeight="1" x14ac:dyDescent="0.2">
      <c r="A426" s="7"/>
      <c r="B426" s="7"/>
      <c r="C426" s="7"/>
      <c r="D426" s="7"/>
    </row>
    <row r="427" spans="1:4" ht="14.25" customHeight="1" x14ac:dyDescent="0.2">
      <c r="A427" s="7"/>
      <c r="B427" s="7"/>
      <c r="C427" s="7"/>
      <c r="D427" s="7"/>
    </row>
    <row r="428" spans="1:4" ht="14.25" customHeight="1" x14ac:dyDescent="0.2">
      <c r="A428" s="7"/>
      <c r="B428" s="7"/>
      <c r="C428" s="7"/>
      <c r="D428" s="7"/>
    </row>
    <row r="429" spans="1:4" ht="14.25" customHeight="1" x14ac:dyDescent="0.2">
      <c r="A429" s="7"/>
      <c r="B429" s="7"/>
      <c r="C429" s="7"/>
      <c r="D429" s="7"/>
    </row>
    <row r="430" spans="1:4" ht="14.25" customHeight="1" x14ac:dyDescent="0.2">
      <c r="A430" s="7"/>
      <c r="B430" s="7"/>
      <c r="C430" s="7"/>
      <c r="D430" s="7"/>
    </row>
    <row r="431" spans="1:4" ht="14.25" customHeight="1" x14ac:dyDescent="0.2">
      <c r="A431" s="7"/>
      <c r="B431" s="7"/>
      <c r="C431" s="7"/>
      <c r="D431" s="7"/>
    </row>
    <row r="432" spans="1:4" ht="14.25" customHeight="1" x14ac:dyDescent="0.2">
      <c r="A432" s="7"/>
      <c r="B432" s="7"/>
      <c r="C432" s="7"/>
      <c r="D432" s="7"/>
    </row>
    <row r="433" spans="1:4" ht="14.25" customHeight="1" x14ac:dyDescent="0.2">
      <c r="A433" s="7"/>
      <c r="B433" s="7"/>
      <c r="C433" s="7"/>
      <c r="D433" s="7"/>
    </row>
    <row r="434" spans="1:4" ht="14.25" customHeight="1" x14ac:dyDescent="0.2">
      <c r="A434" s="7"/>
      <c r="B434" s="7"/>
      <c r="C434" s="7"/>
      <c r="D434" s="7"/>
    </row>
    <row r="435" spans="1:4" ht="14.25" customHeight="1" x14ac:dyDescent="0.2">
      <c r="A435" s="7"/>
      <c r="B435" s="7"/>
      <c r="C435" s="7"/>
      <c r="D435" s="7"/>
    </row>
    <row r="436" spans="1:4" ht="14.25" customHeight="1" x14ac:dyDescent="0.2">
      <c r="A436" s="7"/>
      <c r="B436" s="7"/>
      <c r="C436" s="7"/>
      <c r="D436" s="7"/>
    </row>
    <row r="437" spans="1:4" ht="14.25" customHeight="1" x14ac:dyDescent="0.2">
      <c r="A437" s="7"/>
      <c r="B437" s="7"/>
      <c r="C437" s="7"/>
      <c r="D437" s="7"/>
    </row>
    <row r="438" spans="1:4" ht="14.25" customHeight="1" x14ac:dyDescent="0.2">
      <c r="A438" s="7"/>
      <c r="B438" s="7"/>
      <c r="C438" s="7"/>
      <c r="D438" s="7"/>
    </row>
    <row r="439" spans="1:4" ht="14.25" customHeight="1" x14ac:dyDescent="0.2">
      <c r="A439" s="7"/>
      <c r="B439" s="7"/>
      <c r="C439" s="7"/>
      <c r="D439" s="7"/>
    </row>
    <row r="440" spans="1:4" ht="14.25" customHeight="1" x14ac:dyDescent="0.2">
      <c r="A440" s="7"/>
      <c r="B440" s="7"/>
      <c r="C440" s="7"/>
      <c r="D440" s="7"/>
    </row>
    <row r="441" spans="1:4" ht="14.25" customHeight="1" x14ac:dyDescent="0.2">
      <c r="A441" s="7"/>
      <c r="B441" s="7"/>
      <c r="C441" s="7"/>
      <c r="D441" s="7"/>
    </row>
    <row r="442" spans="1:4" ht="14.25" customHeight="1" x14ac:dyDescent="0.2">
      <c r="A442" s="7"/>
      <c r="B442" s="7"/>
      <c r="C442" s="7"/>
      <c r="D442" s="7"/>
    </row>
    <row r="443" spans="1:4" ht="14.25" customHeight="1" x14ac:dyDescent="0.2">
      <c r="A443" s="7"/>
      <c r="B443" s="7"/>
      <c r="C443" s="7"/>
      <c r="D443" s="7"/>
    </row>
    <row r="444" spans="1:4" ht="14.25" customHeight="1" x14ac:dyDescent="0.2">
      <c r="A444" s="7"/>
      <c r="B444" s="7"/>
      <c r="C444" s="7"/>
      <c r="D444" s="7"/>
    </row>
    <row r="445" spans="1:4" ht="14.25" customHeight="1" x14ac:dyDescent="0.2">
      <c r="A445" s="7"/>
      <c r="B445" s="7"/>
      <c r="C445" s="7"/>
      <c r="D445" s="7"/>
    </row>
    <row r="446" spans="1:4" ht="14.25" customHeight="1" x14ac:dyDescent="0.2">
      <c r="A446" s="7"/>
      <c r="B446" s="7"/>
      <c r="C446" s="7"/>
      <c r="D446" s="7"/>
    </row>
    <row r="447" spans="1:4" ht="14.25" customHeight="1" x14ac:dyDescent="0.2">
      <c r="A447" s="7"/>
      <c r="B447" s="7"/>
      <c r="C447" s="7"/>
      <c r="D447" s="7"/>
    </row>
    <row r="448" spans="1:4" ht="14.25" customHeight="1" x14ac:dyDescent="0.2">
      <c r="A448" s="7"/>
      <c r="B448" s="7"/>
      <c r="C448" s="7"/>
      <c r="D448" s="7"/>
    </row>
    <row r="449" spans="1:4" ht="14.25" customHeight="1" x14ac:dyDescent="0.2">
      <c r="A449" s="7"/>
      <c r="B449" s="7"/>
      <c r="C449" s="7"/>
      <c r="D449" s="7"/>
    </row>
    <row r="450" spans="1:4" ht="14.25" customHeight="1" x14ac:dyDescent="0.2">
      <c r="A450" s="7"/>
      <c r="B450" s="7"/>
      <c r="C450" s="7"/>
      <c r="D450" s="7"/>
    </row>
    <row r="451" spans="1:4" ht="14.25" customHeight="1" x14ac:dyDescent="0.2">
      <c r="A451" s="7"/>
      <c r="B451" s="7"/>
      <c r="C451" s="7"/>
      <c r="D451" s="7"/>
    </row>
    <row r="452" spans="1:4" ht="14.25" customHeight="1" x14ac:dyDescent="0.2">
      <c r="A452" s="7"/>
      <c r="B452" s="7"/>
      <c r="C452" s="7"/>
      <c r="D452" s="7"/>
    </row>
    <row r="453" spans="1:4" ht="14.25" customHeight="1" x14ac:dyDescent="0.2">
      <c r="A453" s="7"/>
      <c r="B453" s="7"/>
      <c r="C453" s="7"/>
      <c r="D453" s="7"/>
    </row>
    <row r="454" spans="1:4" ht="14.25" customHeight="1" x14ac:dyDescent="0.2">
      <c r="A454" s="7"/>
      <c r="B454" s="7"/>
      <c r="C454" s="7"/>
      <c r="D454" s="7"/>
    </row>
    <row r="455" spans="1:4" ht="14.25" customHeight="1" x14ac:dyDescent="0.2">
      <c r="A455" s="7"/>
      <c r="B455" s="7"/>
      <c r="C455" s="7"/>
      <c r="D455" s="7"/>
    </row>
    <row r="456" spans="1:4" ht="14.25" customHeight="1" x14ac:dyDescent="0.2">
      <c r="A456" s="7"/>
      <c r="B456" s="7"/>
      <c r="C456" s="7"/>
      <c r="D456" s="7"/>
    </row>
    <row r="457" spans="1:4" ht="14.25" customHeight="1" x14ac:dyDescent="0.2">
      <c r="A457" s="7"/>
      <c r="B457" s="7"/>
      <c r="C457" s="7"/>
      <c r="D457" s="7"/>
    </row>
    <row r="458" spans="1:4" ht="14.25" customHeight="1" x14ac:dyDescent="0.2">
      <c r="A458" s="7"/>
      <c r="B458" s="7"/>
      <c r="C458" s="7"/>
      <c r="D458" s="7"/>
    </row>
    <row r="459" spans="1:4" ht="14.25" customHeight="1" x14ac:dyDescent="0.2">
      <c r="A459" s="7"/>
      <c r="B459" s="7"/>
      <c r="C459" s="7"/>
      <c r="D459" s="7"/>
    </row>
    <row r="460" spans="1:4" ht="14.25" customHeight="1" x14ac:dyDescent="0.2">
      <c r="A460" s="7"/>
      <c r="B460" s="7"/>
      <c r="C460" s="7"/>
      <c r="D460" s="7"/>
    </row>
    <row r="461" spans="1:4" ht="14.25" customHeight="1" x14ac:dyDescent="0.2">
      <c r="A461" s="7"/>
      <c r="B461" s="7"/>
      <c r="C461" s="7"/>
      <c r="D461" s="7"/>
    </row>
    <row r="462" spans="1:4" ht="14.25" customHeight="1" x14ac:dyDescent="0.2">
      <c r="A462" s="7"/>
      <c r="B462" s="7"/>
      <c r="C462" s="7"/>
      <c r="D462" s="7"/>
    </row>
    <row r="463" spans="1:4" ht="14.25" customHeight="1" x14ac:dyDescent="0.2">
      <c r="A463" s="7"/>
      <c r="B463" s="7"/>
      <c r="C463" s="7"/>
      <c r="D463" s="7"/>
    </row>
    <row r="464" spans="1:4" ht="14.25" customHeight="1" x14ac:dyDescent="0.2">
      <c r="A464" s="7"/>
      <c r="B464" s="7"/>
      <c r="C464" s="7"/>
      <c r="D464" s="7"/>
    </row>
    <row r="465" spans="1:4" ht="14.25" customHeight="1" x14ac:dyDescent="0.2">
      <c r="A465" s="7"/>
      <c r="B465" s="7"/>
      <c r="C465" s="7"/>
      <c r="D465" s="7"/>
    </row>
    <row r="466" spans="1:4" ht="14.25" customHeight="1" x14ac:dyDescent="0.2">
      <c r="A466" s="7"/>
      <c r="B466" s="7"/>
      <c r="C466" s="7"/>
      <c r="D466" s="7"/>
    </row>
    <row r="467" spans="1:4" ht="14.25" customHeight="1" x14ac:dyDescent="0.2">
      <c r="A467" s="7"/>
      <c r="B467" s="7"/>
      <c r="C467" s="7"/>
      <c r="D467" s="7"/>
    </row>
    <row r="468" spans="1:4" ht="14.25" customHeight="1" x14ac:dyDescent="0.2">
      <c r="A468" s="7"/>
      <c r="B468" s="7"/>
      <c r="C468" s="7"/>
      <c r="D468" s="7"/>
    </row>
    <row r="469" spans="1:4" ht="14.25" customHeight="1" x14ac:dyDescent="0.2">
      <c r="A469" s="7"/>
      <c r="B469" s="7"/>
      <c r="C469" s="7"/>
      <c r="D469" s="7"/>
    </row>
    <row r="470" spans="1:4" ht="14.25" customHeight="1" x14ac:dyDescent="0.2">
      <c r="A470" s="7"/>
      <c r="B470" s="7"/>
      <c r="C470" s="7"/>
      <c r="D470" s="7"/>
    </row>
    <row r="471" spans="1:4" ht="14.25" customHeight="1" x14ac:dyDescent="0.2">
      <c r="A471" s="7"/>
      <c r="B471" s="7"/>
      <c r="C471" s="7"/>
      <c r="D471" s="7"/>
    </row>
    <row r="472" spans="1:4" ht="14.25" customHeight="1" x14ac:dyDescent="0.2">
      <c r="A472" s="7"/>
      <c r="B472" s="7"/>
      <c r="C472" s="7"/>
      <c r="D472" s="7"/>
    </row>
    <row r="473" spans="1:4" ht="14.25" customHeight="1" x14ac:dyDescent="0.2">
      <c r="A473" s="7"/>
      <c r="B473" s="7"/>
      <c r="C473" s="7"/>
      <c r="D473" s="7"/>
    </row>
    <row r="474" spans="1:4" ht="14.25" customHeight="1" x14ac:dyDescent="0.2">
      <c r="A474" s="7"/>
      <c r="B474" s="7"/>
      <c r="C474" s="7"/>
      <c r="D474" s="7"/>
    </row>
    <row r="475" spans="1:4" ht="14.25" customHeight="1" x14ac:dyDescent="0.2">
      <c r="A475" s="7"/>
      <c r="B475" s="7"/>
      <c r="C475" s="7"/>
      <c r="D475" s="7"/>
    </row>
    <row r="476" spans="1:4" ht="14.25" customHeight="1" x14ac:dyDescent="0.2">
      <c r="A476" s="7"/>
      <c r="B476" s="7"/>
      <c r="C476" s="7"/>
      <c r="D476" s="7"/>
    </row>
    <row r="477" spans="1:4" ht="14.25" customHeight="1" x14ac:dyDescent="0.2">
      <c r="A477" s="7"/>
      <c r="B477" s="7"/>
      <c r="C477" s="7"/>
      <c r="D477" s="7"/>
    </row>
    <row r="478" spans="1:4" ht="14.25" customHeight="1" x14ac:dyDescent="0.2">
      <c r="A478" s="7"/>
      <c r="B478" s="7"/>
      <c r="C478" s="7"/>
      <c r="D478" s="7"/>
    </row>
    <row r="479" spans="1:4" ht="14.25" customHeight="1" x14ac:dyDescent="0.2">
      <c r="A479" s="7"/>
      <c r="B479" s="7"/>
      <c r="C479" s="7"/>
      <c r="D479" s="7"/>
    </row>
    <row r="480" spans="1:4" ht="14.25" customHeight="1" x14ac:dyDescent="0.2">
      <c r="A480" s="7"/>
      <c r="B480" s="7"/>
      <c r="C480" s="7"/>
      <c r="D480" s="7"/>
    </row>
    <row r="481" spans="1:4" ht="14.25" customHeight="1" x14ac:dyDescent="0.2">
      <c r="A481" s="7"/>
      <c r="B481" s="7"/>
      <c r="C481" s="7"/>
      <c r="D481" s="7"/>
    </row>
    <row r="482" spans="1:4" ht="14.25" customHeight="1" x14ac:dyDescent="0.2">
      <c r="A482" s="7"/>
      <c r="B482" s="7"/>
      <c r="C482" s="7"/>
      <c r="D482" s="7"/>
    </row>
    <row r="483" spans="1:4" ht="14.25" customHeight="1" x14ac:dyDescent="0.2">
      <c r="A483" s="7"/>
      <c r="B483" s="7"/>
      <c r="C483" s="7"/>
      <c r="D483" s="7"/>
    </row>
    <row r="484" spans="1:4" ht="14.25" customHeight="1" x14ac:dyDescent="0.2">
      <c r="A484" s="7"/>
      <c r="B484" s="7"/>
      <c r="C484" s="7"/>
      <c r="D484" s="7"/>
    </row>
    <row r="485" spans="1:4" ht="14.25" customHeight="1" x14ac:dyDescent="0.2">
      <c r="A485" s="7"/>
      <c r="B485" s="7"/>
      <c r="C485" s="7"/>
      <c r="D485" s="7"/>
    </row>
    <row r="486" spans="1:4" ht="14.25" customHeight="1" x14ac:dyDescent="0.2">
      <c r="A486" s="7"/>
      <c r="B486" s="7"/>
      <c r="C486" s="7"/>
      <c r="D486" s="7"/>
    </row>
    <row r="487" spans="1:4" ht="14.25" customHeight="1" x14ac:dyDescent="0.2">
      <c r="A487" s="7"/>
      <c r="B487" s="7"/>
      <c r="C487" s="7"/>
      <c r="D487" s="7"/>
    </row>
    <row r="488" spans="1:4" ht="14.25" customHeight="1" x14ac:dyDescent="0.2">
      <c r="A488" s="7"/>
      <c r="B488" s="7"/>
      <c r="C488" s="7"/>
      <c r="D488" s="7"/>
    </row>
    <row r="489" spans="1:4" ht="14.25" customHeight="1" x14ac:dyDescent="0.2">
      <c r="A489" s="7"/>
      <c r="B489" s="7"/>
      <c r="C489" s="7"/>
      <c r="D489" s="7"/>
    </row>
    <row r="490" spans="1:4" ht="14.25" customHeight="1" x14ac:dyDescent="0.2">
      <c r="A490" s="7"/>
      <c r="B490" s="7"/>
      <c r="C490" s="7"/>
      <c r="D490" s="7"/>
    </row>
    <row r="491" spans="1:4" ht="14.25" customHeight="1" x14ac:dyDescent="0.2">
      <c r="A491" s="7"/>
      <c r="B491" s="7"/>
      <c r="C491" s="7"/>
      <c r="D491" s="7"/>
    </row>
    <row r="492" spans="1:4" ht="14.25" customHeight="1" x14ac:dyDescent="0.2">
      <c r="A492" s="7"/>
      <c r="B492" s="7"/>
      <c r="C492" s="7"/>
      <c r="D492" s="7"/>
    </row>
    <row r="493" spans="1:4" ht="14.25" customHeight="1" x14ac:dyDescent="0.2">
      <c r="A493" s="7"/>
      <c r="B493" s="7"/>
      <c r="C493" s="7"/>
      <c r="D493" s="7"/>
    </row>
    <row r="494" spans="1:4" ht="14.25" customHeight="1" x14ac:dyDescent="0.2">
      <c r="A494" s="7"/>
      <c r="B494" s="7"/>
      <c r="C494" s="7"/>
      <c r="D494" s="7"/>
    </row>
    <row r="495" spans="1:4" ht="14.25" customHeight="1" x14ac:dyDescent="0.2">
      <c r="A495" s="7"/>
      <c r="B495" s="7"/>
      <c r="C495" s="7"/>
      <c r="D495" s="7"/>
    </row>
    <row r="496" spans="1:4" ht="14.25" customHeight="1" x14ac:dyDescent="0.2">
      <c r="A496" s="7"/>
      <c r="B496" s="7"/>
      <c r="C496" s="7"/>
      <c r="D496" s="7"/>
    </row>
    <row r="497" spans="1:4" ht="14.25" customHeight="1" x14ac:dyDescent="0.2">
      <c r="A497" s="7"/>
      <c r="B497" s="7"/>
      <c r="C497" s="7"/>
      <c r="D497" s="7"/>
    </row>
    <row r="498" spans="1:4" ht="14.25" customHeight="1" x14ac:dyDescent="0.2">
      <c r="A498" s="7"/>
      <c r="B498" s="7"/>
      <c r="C498" s="7"/>
      <c r="D498" s="7"/>
    </row>
    <row r="499" spans="1:4" ht="14.25" customHeight="1" x14ac:dyDescent="0.2">
      <c r="A499" s="7"/>
      <c r="B499" s="7"/>
      <c r="C499" s="7"/>
      <c r="D499" s="7"/>
    </row>
    <row r="500" spans="1:4" ht="14.25" customHeight="1" x14ac:dyDescent="0.2">
      <c r="A500" s="7"/>
      <c r="B500" s="7"/>
      <c r="C500" s="7"/>
      <c r="D500" s="7"/>
    </row>
    <row r="501" spans="1:4" ht="14.25" customHeight="1" x14ac:dyDescent="0.2">
      <c r="A501" s="7"/>
      <c r="B501" s="7"/>
      <c r="C501" s="7"/>
      <c r="D501" s="7"/>
    </row>
    <row r="502" spans="1:4" ht="14.25" customHeight="1" x14ac:dyDescent="0.2">
      <c r="A502" s="7"/>
      <c r="B502" s="7"/>
      <c r="C502" s="7"/>
      <c r="D502" s="7"/>
    </row>
    <row r="503" spans="1:4" ht="14.25" customHeight="1" x14ac:dyDescent="0.2">
      <c r="A503" s="7"/>
      <c r="B503" s="7"/>
      <c r="C503" s="7"/>
      <c r="D503" s="7"/>
    </row>
    <row r="504" spans="1:4" ht="14.25" customHeight="1" x14ac:dyDescent="0.2">
      <c r="A504" s="7"/>
      <c r="B504" s="7"/>
      <c r="C504" s="7"/>
      <c r="D504" s="7"/>
    </row>
    <row r="505" spans="1:4" ht="14.25" customHeight="1" x14ac:dyDescent="0.2">
      <c r="A505" s="7"/>
      <c r="B505" s="7"/>
      <c r="C505" s="7"/>
      <c r="D505" s="7"/>
    </row>
    <row r="506" spans="1:4" ht="14.25" customHeight="1" x14ac:dyDescent="0.2">
      <c r="A506" s="7"/>
      <c r="B506" s="7"/>
      <c r="C506" s="7"/>
      <c r="D506" s="7"/>
    </row>
    <row r="507" spans="1:4" ht="14.25" customHeight="1" x14ac:dyDescent="0.2">
      <c r="A507" s="7"/>
      <c r="B507" s="7"/>
      <c r="C507" s="7"/>
      <c r="D507" s="7"/>
    </row>
    <row r="508" spans="1:4" ht="14.25" customHeight="1" x14ac:dyDescent="0.2">
      <c r="A508" s="7"/>
      <c r="B508" s="7"/>
      <c r="C508" s="7"/>
      <c r="D508" s="7"/>
    </row>
    <row r="509" spans="1:4" ht="14.25" customHeight="1" x14ac:dyDescent="0.2">
      <c r="A509" s="7"/>
      <c r="B509" s="7"/>
      <c r="C509" s="7"/>
      <c r="D509" s="7"/>
    </row>
    <row r="510" spans="1:4" ht="14.25" customHeight="1" x14ac:dyDescent="0.2">
      <c r="A510" s="7"/>
      <c r="B510" s="7"/>
      <c r="C510" s="7"/>
      <c r="D510" s="7"/>
    </row>
    <row r="511" spans="1:4" ht="14.25" customHeight="1" x14ac:dyDescent="0.2">
      <c r="A511" s="7"/>
      <c r="B511" s="7"/>
      <c r="C511" s="7"/>
      <c r="D511" s="7"/>
    </row>
    <row r="512" spans="1:4" ht="14.25" customHeight="1" x14ac:dyDescent="0.2">
      <c r="A512" s="7"/>
      <c r="B512" s="7"/>
      <c r="C512" s="7"/>
      <c r="D512" s="7"/>
    </row>
    <row r="513" spans="1:4" ht="14.25" customHeight="1" x14ac:dyDescent="0.2">
      <c r="A513" s="7"/>
      <c r="B513" s="7"/>
      <c r="C513" s="7"/>
      <c r="D513" s="7"/>
    </row>
    <row r="514" spans="1:4" ht="14.25" customHeight="1" x14ac:dyDescent="0.2">
      <c r="A514" s="7"/>
      <c r="B514" s="7"/>
      <c r="C514" s="7"/>
      <c r="D514" s="7"/>
    </row>
    <row r="515" spans="1:4" ht="14.25" customHeight="1" x14ac:dyDescent="0.2">
      <c r="A515" s="7"/>
      <c r="B515" s="7"/>
      <c r="C515" s="7"/>
      <c r="D515" s="7"/>
    </row>
    <row r="516" spans="1:4" ht="14.25" customHeight="1" x14ac:dyDescent="0.2">
      <c r="A516" s="7"/>
      <c r="B516" s="7"/>
      <c r="C516" s="7"/>
      <c r="D516" s="7"/>
    </row>
    <row r="517" spans="1:4" ht="14.25" customHeight="1" x14ac:dyDescent="0.2">
      <c r="A517" s="7"/>
      <c r="B517" s="7"/>
      <c r="C517" s="7"/>
      <c r="D517" s="7"/>
    </row>
    <row r="518" spans="1:4" ht="14.25" customHeight="1" x14ac:dyDescent="0.2">
      <c r="A518" s="7"/>
      <c r="B518" s="7"/>
      <c r="C518" s="7"/>
      <c r="D518" s="7"/>
    </row>
    <row r="519" spans="1:4" ht="14.25" customHeight="1" x14ac:dyDescent="0.2">
      <c r="A519" s="7"/>
      <c r="B519" s="7"/>
      <c r="C519" s="7"/>
      <c r="D519" s="7"/>
    </row>
    <row r="520" spans="1:4" ht="14.25" customHeight="1" x14ac:dyDescent="0.2">
      <c r="A520" s="7"/>
      <c r="B520" s="7"/>
      <c r="C520" s="7"/>
      <c r="D520" s="7"/>
    </row>
    <row r="521" spans="1:4" ht="14.25" customHeight="1" x14ac:dyDescent="0.2">
      <c r="A521" s="7"/>
      <c r="B521" s="7"/>
      <c r="C521" s="7"/>
      <c r="D521" s="7"/>
    </row>
    <row r="522" spans="1:4" ht="14.25" customHeight="1" x14ac:dyDescent="0.2">
      <c r="A522" s="7"/>
      <c r="B522" s="7"/>
      <c r="C522" s="7"/>
      <c r="D522" s="7"/>
    </row>
    <row r="523" spans="1:4" ht="14.25" customHeight="1" x14ac:dyDescent="0.2">
      <c r="A523" s="7"/>
      <c r="B523" s="7"/>
      <c r="C523" s="7"/>
      <c r="D523" s="7"/>
    </row>
    <row r="524" spans="1:4" ht="14.25" customHeight="1" x14ac:dyDescent="0.2">
      <c r="A524" s="7"/>
      <c r="B524" s="7"/>
      <c r="C524" s="7"/>
      <c r="D524" s="7"/>
    </row>
    <row r="525" spans="1:4" ht="14.25" customHeight="1" x14ac:dyDescent="0.2">
      <c r="A525" s="7"/>
      <c r="B525" s="7"/>
      <c r="C525" s="7"/>
      <c r="D525" s="7"/>
    </row>
    <row r="526" spans="1:4" ht="14.25" customHeight="1" x14ac:dyDescent="0.2">
      <c r="A526" s="7"/>
      <c r="B526" s="7"/>
      <c r="C526" s="7"/>
      <c r="D526" s="7"/>
    </row>
    <row r="527" spans="1:4" ht="14.25" customHeight="1" x14ac:dyDescent="0.2">
      <c r="A527" s="7"/>
      <c r="B527" s="7"/>
      <c r="C527" s="7"/>
      <c r="D527" s="7"/>
    </row>
    <row r="528" spans="1:4" ht="14.25" customHeight="1" x14ac:dyDescent="0.2">
      <c r="A528" s="7"/>
      <c r="B528" s="7"/>
      <c r="C528" s="7"/>
      <c r="D528" s="7"/>
    </row>
    <row r="529" spans="1:4" ht="14.25" customHeight="1" x14ac:dyDescent="0.2">
      <c r="A529" s="7"/>
      <c r="B529" s="7"/>
      <c r="C529" s="7"/>
      <c r="D529" s="7"/>
    </row>
    <row r="530" spans="1:4" ht="14.25" customHeight="1" x14ac:dyDescent="0.2">
      <c r="A530" s="7"/>
      <c r="B530" s="7"/>
      <c r="C530" s="7"/>
      <c r="D530" s="7"/>
    </row>
    <row r="531" spans="1:4" ht="14.25" customHeight="1" x14ac:dyDescent="0.2">
      <c r="A531" s="7"/>
      <c r="B531" s="7"/>
      <c r="C531" s="7"/>
      <c r="D531" s="7"/>
    </row>
    <row r="532" spans="1:4" ht="14.25" customHeight="1" x14ac:dyDescent="0.2">
      <c r="A532" s="7"/>
      <c r="B532" s="7"/>
      <c r="C532" s="7"/>
      <c r="D532" s="7"/>
    </row>
    <row r="533" spans="1:4" ht="14.25" customHeight="1" x14ac:dyDescent="0.2">
      <c r="A533" s="7"/>
      <c r="B533" s="7"/>
      <c r="C533" s="7"/>
      <c r="D533" s="7"/>
    </row>
    <row r="534" spans="1:4" ht="14.25" customHeight="1" x14ac:dyDescent="0.2">
      <c r="A534" s="7"/>
      <c r="B534" s="7"/>
      <c r="C534" s="7"/>
      <c r="D534" s="7"/>
    </row>
    <row r="535" spans="1:4" ht="14.25" customHeight="1" x14ac:dyDescent="0.2">
      <c r="A535" s="7"/>
      <c r="B535" s="7"/>
      <c r="C535" s="7"/>
      <c r="D535" s="7"/>
    </row>
    <row r="536" spans="1:4" ht="14.25" customHeight="1" x14ac:dyDescent="0.2">
      <c r="A536" s="7"/>
      <c r="B536" s="7"/>
      <c r="C536" s="7"/>
      <c r="D536" s="7"/>
    </row>
    <row r="537" spans="1:4" ht="14.25" customHeight="1" x14ac:dyDescent="0.2">
      <c r="A537" s="7"/>
      <c r="B537" s="7"/>
      <c r="C537" s="7"/>
      <c r="D537" s="7"/>
    </row>
    <row r="538" spans="1:4" ht="14.25" customHeight="1" x14ac:dyDescent="0.2">
      <c r="A538" s="7"/>
      <c r="B538" s="7"/>
      <c r="C538" s="7"/>
      <c r="D538" s="7"/>
    </row>
    <row r="539" spans="1:4" ht="14.25" customHeight="1" x14ac:dyDescent="0.2">
      <c r="A539" s="7"/>
      <c r="B539" s="7"/>
      <c r="C539" s="7"/>
      <c r="D539" s="7"/>
    </row>
    <row r="540" spans="1:4" ht="14.25" customHeight="1" x14ac:dyDescent="0.2">
      <c r="A540" s="7"/>
      <c r="B540" s="7"/>
      <c r="C540" s="7"/>
      <c r="D540" s="7"/>
    </row>
    <row r="541" spans="1:4" ht="14.25" customHeight="1" x14ac:dyDescent="0.2">
      <c r="A541" s="7"/>
      <c r="B541" s="7"/>
      <c r="C541" s="7"/>
      <c r="D541" s="7"/>
    </row>
    <row r="542" spans="1:4" ht="14.25" customHeight="1" x14ac:dyDescent="0.2">
      <c r="A542" s="7"/>
      <c r="B542" s="7"/>
      <c r="C542" s="7"/>
      <c r="D542" s="7"/>
    </row>
    <row r="543" spans="1:4" ht="14.25" customHeight="1" x14ac:dyDescent="0.2">
      <c r="A543" s="7"/>
      <c r="B543" s="7"/>
      <c r="C543" s="7"/>
      <c r="D543" s="7"/>
    </row>
    <row r="544" spans="1:4" ht="14.25" customHeight="1" x14ac:dyDescent="0.2">
      <c r="A544" s="7"/>
      <c r="B544" s="7"/>
      <c r="C544" s="7"/>
      <c r="D544" s="7"/>
    </row>
    <row r="545" spans="1:4" ht="14.25" customHeight="1" x14ac:dyDescent="0.2">
      <c r="A545" s="7"/>
      <c r="B545" s="7"/>
      <c r="C545" s="7"/>
      <c r="D545" s="7"/>
    </row>
    <row r="546" spans="1:4" ht="14.25" customHeight="1" x14ac:dyDescent="0.2">
      <c r="A546" s="7"/>
      <c r="B546" s="7"/>
      <c r="C546" s="7"/>
      <c r="D546" s="7"/>
    </row>
    <row r="547" spans="1:4" ht="14.25" customHeight="1" x14ac:dyDescent="0.2">
      <c r="A547" s="7"/>
      <c r="B547" s="7"/>
      <c r="C547" s="7"/>
      <c r="D547" s="7"/>
    </row>
    <row r="548" spans="1:4" ht="14.25" customHeight="1" x14ac:dyDescent="0.2">
      <c r="A548" s="7"/>
      <c r="B548" s="7"/>
      <c r="C548" s="7"/>
      <c r="D548" s="7"/>
    </row>
    <row r="549" spans="1:4" ht="14.25" customHeight="1" x14ac:dyDescent="0.2">
      <c r="A549" s="7"/>
      <c r="B549" s="7"/>
      <c r="C549" s="7"/>
      <c r="D549" s="7"/>
    </row>
    <row r="550" spans="1:4" ht="14.25" customHeight="1" x14ac:dyDescent="0.2">
      <c r="A550" s="7"/>
      <c r="B550" s="7"/>
      <c r="C550" s="7"/>
      <c r="D550" s="7"/>
    </row>
    <row r="551" spans="1:4" ht="14.25" customHeight="1" x14ac:dyDescent="0.2">
      <c r="A551" s="7"/>
      <c r="B551" s="7"/>
      <c r="C551" s="7"/>
      <c r="D551" s="7"/>
    </row>
    <row r="552" spans="1:4" ht="14.25" customHeight="1" x14ac:dyDescent="0.2">
      <c r="A552" s="7"/>
      <c r="B552" s="7"/>
      <c r="C552" s="7"/>
      <c r="D552" s="7"/>
    </row>
    <row r="553" spans="1:4" ht="14.25" customHeight="1" x14ac:dyDescent="0.2">
      <c r="A553" s="7"/>
      <c r="B553" s="7"/>
      <c r="C553" s="7"/>
      <c r="D553" s="7"/>
    </row>
    <row r="554" spans="1:4" ht="14.25" customHeight="1" x14ac:dyDescent="0.2">
      <c r="A554" s="7"/>
      <c r="B554" s="7"/>
      <c r="C554" s="7"/>
      <c r="D554" s="7"/>
    </row>
    <row r="555" spans="1:4" ht="14.25" customHeight="1" x14ac:dyDescent="0.2">
      <c r="A555" s="7"/>
      <c r="B555" s="7"/>
      <c r="C555" s="7"/>
      <c r="D555" s="7"/>
    </row>
    <row r="556" spans="1:4" ht="14.25" customHeight="1" x14ac:dyDescent="0.2">
      <c r="A556" s="7"/>
      <c r="B556" s="7"/>
      <c r="C556" s="7"/>
      <c r="D556" s="7"/>
    </row>
    <row r="557" spans="1:4" ht="14.25" customHeight="1" x14ac:dyDescent="0.2">
      <c r="A557" s="7"/>
      <c r="B557" s="7"/>
      <c r="C557" s="7"/>
      <c r="D557" s="7"/>
    </row>
    <row r="558" spans="1:4" ht="14.25" customHeight="1" x14ac:dyDescent="0.2">
      <c r="A558" s="7"/>
      <c r="B558" s="7"/>
      <c r="C558" s="7"/>
      <c r="D558" s="7"/>
    </row>
    <row r="559" spans="1:4" ht="14.25" customHeight="1" x14ac:dyDescent="0.2">
      <c r="A559" s="7"/>
      <c r="B559" s="7"/>
      <c r="C559" s="7"/>
      <c r="D559" s="7"/>
    </row>
    <row r="560" spans="1:4" ht="14.25" customHeight="1" x14ac:dyDescent="0.2">
      <c r="A560" s="7"/>
      <c r="B560" s="7"/>
      <c r="C560" s="7"/>
      <c r="D560" s="7"/>
    </row>
    <row r="561" spans="1:4" ht="14.25" customHeight="1" x14ac:dyDescent="0.2">
      <c r="A561" s="7"/>
      <c r="B561" s="7"/>
      <c r="C561" s="7"/>
      <c r="D561" s="7"/>
    </row>
    <row r="562" spans="1:4" ht="14.25" customHeight="1" x14ac:dyDescent="0.2">
      <c r="A562" s="7"/>
      <c r="B562" s="7"/>
      <c r="C562" s="7"/>
      <c r="D562" s="7"/>
    </row>
    <row r="563" spans="1:4" ht="14.25" customHeight="1" x14ac:dyDescent="0.2">
      <c r="A563" s="7"/>
      <c r="B563" s="7"/>
      <c r="C563" s="7"/>
      <c r="D563" s="7"/>
    </row>
    <row r="564" spans="1:4" ht="14.25" customHeight="1" x14ac:dyDescent="0.2">
      <c r="A564" s="7"/>
      <c r="B564" s="7"/>
      <c r="C564" s="7"/>
      <c r="D564" s="7"/>
    </row>
    <row r="565" spans="1:4" ht="14.25" customHeight="1" x14ac:dyDescent="0.2">
      <c r="A565" s="7"/>
      <c r="B565" s="7"/>
      <c r="C565" s="7"/>
      <c r="D565" s="7"/>
    </row>
    <row r="566" spans="1:4" ht="14.25" customHeight="1" x14ac:dyDescent="0.2">
      <c r="A566" s="7"/>
      <c r="B566" s="7"/>
      <c r="C566" s="7"/>
      <c r="D566" s="7"/>
    </row>
    <row r="567" spans="1:4" ht="14.25" customHeight="1" x14ac:dyDescent="0.2">
      <c r="A567" s="7"/>
      <c r="B567" s="7"/>
      <c r="C567" s="7"/>
      <c r="D567" s="7"/>
    </row>
    <row r="568" spans="1:4" ht="14.25" customHeight="1" x14ac:dyDescent="0.2">
      <c r="A568" s="7"/>
      <c r="B568" s="7"/>
      <c r="C568" s="7"/>
      <c r="D568" s="7"/>
    </row>
    <row r="569" spans="1:4" ht="14.25" customHeight="1" x14ac:dyDescent="0.2">
      <c r="A569" s="7"/>
      <c r="B569" s="7"/>
      <c r="C569" s="7"/>
      <c r="D569" s="7"/>
    </row>
    <row r="570" spans="1:4" ht="14.25" customHeight="1" x14ac:dyDescent="0.2">
      <c r="A570" s="7"/>
      <c r="B570" s="7"/>
      <c r="C570" s="7"/>
      <c r="D570" s="7"/>
    </row>
    <row r="571" spans="1:4" ht="14.25" customHeight="1" x14ac:dyDescent="0.2">
      <c r="A571" s="7"/>
      <c r="B571" s="7"/>
      <c r="C571" s="7"/>
      <c r="D571" s="7"/>
    </row>
    <row r="572" spans="1:4" ht="14.25" customHeight="1" x14ac:dyDescent="0.2">
      <c r="A572" s="7"/>
      <c r="B572" s="7"/>
      <c r="C572" s="7"/>
      <c r="D572" s="7"/>
    </row>
    <row r="573" spans="1:4" ht="14.25" customHeight="1" x14ac:dyDescent="0.2">
      <c r="A573" s="7"/>
      <c r="B573" s="7"/>
      <c r="C573" s="7"/>
      <c r="D573" s="7"/>
    </row>
    <row r="574" spans="1:4" ht="14.25" customHeight="1" x14ac:dyDescent="0.2">
      <c r="A574" s="7"/>
      <c r="B574" s="7"/>
      <c r="C574" s="7"/>
      <c r="D574" s="7"/>
    </row>
    <row r="575" spans="1:4" ht="14.25" customHeight="1" x14ac:dyDescent="0.2">
      <c r="A575" s="7"/>
      <c r="B575" s="7"/>
      <c r="C575" s="7"/>
      <c r="D575" s="7"/>
    </row>
    <row r="576" spans="1:4" ht="14.25" customHeight="1" x14ac:dyDescent="0.2">
      <c r="A576" s="7"/>
      <c r="B576" s="7"/>
      <c r="C576" s="7"/>
      <c r="D576" s="7"/>
    </row>
    <row r="577" spans="1:4" ht="14.25" customHeight="1" x14ac:dyDescent="0.2">
      <c r="A577" s="7"/>
      <c r="B577" s="7"/>
      <c r="C577" s="7"/>
      <c r="D577" s="7"/>
    </row>
    <row r="578" spans="1:4" ht="14.25" customHeight="1" x14ac:dyDescent="0.2">
      <c r="A578" s="7"/>
      <c r="B578" s="7"/>
      <c r="C578" s="7"/>
      <c r="D578" s="7"/>
    </row>
    <row r="579" spans="1:4" ht="14.25" customHeight="1" x14ac:dyDescent="0.2">
      <c r="A579" s="7"/>
      <c r="B579" s="7"/>
      <c r="C579" s="7"/>
      <c r="D579" s="7"/>
    </row>
    <row r="580" spans="1:4" ht="14.25" customHeight="1" x14ac:dyDescent="0.2">
      <c r="A580" s="7"/>
      <c r="B580" s="7"/>
      <c r="C580" s="7"/>
      <c r="D580" s="7"/>
    </row>
    <row r="581" spans="1:4" ht="14.25" customHeight="1" x14ac:dyDescent="0.2">
      <c r="A581" s="7"/>
      <c r="B581" s="7"/>
      <c r="C581" s="7"/>
      <c r="D581" s="7"/>
    </row>
    <row r="582" spans="1:4" ht="14.25" customHeight="1" x14ac:dyDescent="0.2">
      <c r="A582" s="7"/>
      <c r="B582" s="7"/>
      <c r="C582" s="7"/>
      <c r="D582" s="7"/>
    </row>
    <row r="583" spans="1:4" ht="14.25" customHeight="1" x14ac:dyDescent="0.2">
      <c r="A583" s="7"/>
      <c r="B583" s="7"/>
      <c r="C583" s="7"/>
      <c r="D583" s="7"/>
    </row>
    <row r="584" spans="1:4" ht="14.25" customHeight="1" x14ac:dyDescent="0.2">
      <c r="A584" s="7"/>
      <c r="B584" s="7"/>
      <c r="C584" s="7"/>
      <c r="D584" s="7"/>
    </row>
    <row r="585" spans="1:4" ht="14.25" customHeight="1" x14ac:dyDescent="0.2">
      <c r="A585" s="7"/>
      <c r="B585" s="7"/>
      <c r="C585" s="7"/>
      <c r="D585" s="7"/>
    </row>
    <row r="586" spans="1:4" ht="14.25" customHeight="1" x14ac:dyDescent="0.2">
      <c r="A586" s="7"/>
      <c r="B586" s="7"/>
      <c r="C586" s="7"/>
      <c r="D586" s="7"/>
    </row>
    <row r="587" spans="1:4" ht="14.25" customHeight="1" x14ac:dyDescent="0.2">
      <c r="A587" s="7"/>
      <c r="B587" s="7"/>
      <c r="C587" s="7"/>
      <c r="D587" s="7"/>
    </row>
    <row r="588" spans="1:4" ht="14.25" customHeight="1" x14ac:dyDescent="0.2">
      <c r="A588" s="7"/>
      <c r="B588" s="7"/>
      <c r="C588" s="7"/>
      <c r="D588" s="7"/>
    </row>
    <row r="589" spans="1:4" ht="14.25" customHeight="1" x14ac:dyDescent="0.2">
      <c r="A589" s="7"/>
      <c r="B589" s="7"/>
      <c r="C589" s="7"/>
      <c r="D589" s="7"/>
    </row>
    <row r="590" spans="1:4" ht="14.25" customHeight="1" x14ac:dyDescent="0.2">
      <c r="A590" s="7"/>
      <c r="B590" s="7"/>
      <c r="C590" s="7"/>
      <c r="D590" s="7"/>
    </row>
    <row r="591" spans="1:4" ht="14.25" customHeight="1" x14ac:dyDescent="0.2">
      <c r="A591" s="7"/>
      <c r="B591" s="7"/>
      <c r="C591" s="7"/>
      <c r="D591" s="7"/>
    </row>
    <row r="592" spans="1:4" ht="14.25" customHeight="1" x14ac:dyDescent="0.2">
      <c r="A592" s="7"/>
      <c r="B592" s="7"/>
      <c r="C592" s="7"/>
      <c r="D592" s="7"/>
    </row>
    <row r="593" spans="1:4" ht="14.25" customHeight="1" x14ac:dyDescent="0.2">
      <c r="A593" s="7"/>
      <c r="B593" s="7"/>
      <c r="C593" s="7"/>
      <c r="D593" s="7"/>
    </row>
    <row r="594" spans="1:4" ht="14.25" customHeight="1" x14ac:dyDescent="0.2">
      <c r="A594" s="7"/>
      <c r="B594" s="7"/>
      <c r="C594" s="7"/>
      <c r="D594" s="7"/>
    </row>
    <row r="595" spans="1:4" ht="14.25" customHeight="1" x14ac:dyDescent="0.2">
      <c r="A595" s="7"/>
      <c r="B595" s="7"/>
      <c r="C595" s="7"/>
      <c r="D595" s="7"/>
    </row>
    <row r="596" spans="1:4" ht="14.25" customHeight="1" x14ac:dyDescent="0.2">
      <c r="A596" s="7"/>
      <c r="B596" s="7"/>
      <c r="C596" s="7"/>
      <c r="D596" s="7"/>
    </row>
    <row r="597" spans="1:4" ht="14.25" customHeight="1" x14ac:dyDescent="0.2">
      <c r="A597" s="7"/>
      <c r="B597" s="7"/>
      <c r="C597" s="7"/>
      <c r="D597" s="7"/>
    </row>
    <row r="598" spans="1:4" ht="14.25" customHeight="1" x14ac:dyDescent="0.2">
      <c r="A598" s="7"/>
      <c r="B598" s="7"/>
      <c r="C598" s="7"/>
      <c r="D598" s="7"/>
    </row>
    <row r="599" spans="1:4" ht="14.25" customHeight="1" x14ac:dyDescent="0.2">
      <c r="A599" s="7"/>
      <c r="B599" s="7"/>
      <c r="C599" s="7"/>
      <c r="D599" s="7"/>
    </row>
    <row r="600" spans="1:4" ht="14.25" customHeight="1" x14ac:dyDescent="0.2">
      <c r="A600" s="7"/>
      <c r="B600" s="7"/>
      <c r="C600" s="7"/>
      <c r="D600" s="7"/>
    </row>
    <row r="601" spans="1:4" ht="14.25" customHeight="1" x14ac:dyDescent="0.2">
      <c r="A601" s="7"/>
      <c r="B601" s="7"/>
      <c r="C601" s="7"/>
      <c r="D601" s="7"/>
    </row>
    <row r="602" spans="1:4" ht="14.25" customHeight="1" x14ac:dyDescent="0.2">
      <c r="A602" s="7"/>
      <c r="B602" s="7"/>
      <c r="C602" s="7"/>
      <c r="D602" s="7"/>
    </row>
    <row r="603" spans="1:4" ht="14.25" customHeight="1" x14ac:dyDescent="0.2">
      <c r="A603" s="7"/>
      <c r="B603" s="7"/>
      <c r="C603" s="7"/>
      <c r="D603" s="7"/>
    </row>
    <row r="604" spans="1:4" ht="14.25" customHeight="1" x14ac:dyDescent="0.2">
      <c r="A604" s="7"/>
      <c r="B604" s="7"/>
      <c r="C604" s="7"/>
      <c r="D604" s="7"/>
    </row>
    <row r="605" spans="1:4" ht="14.25" customHeight="1" x14ac:dyDescent="0.2">
      <c r="A605" s="7"/>
      <c r="B605" s="7"/>
      <c r="C605" s="7"/>
      <c r="D605" s="7"/>
    </row>
    <row r="606" spans="1:4" ht="14.25" customHeight="1" x14ac:dyDescent="0.2">
      <c r="A606" s="7"/>
      <c r="B606" s="7"/>
      <c r="C606" s="7"/>
      <c r="D606" s="7"/>
    </row>
    <row r="607" spans="1:4" ht="14.25" customHeight="1" x14ac:dyDescent="0.2">
      <c r="A607" s="7"/>
      <c r="B607" s="7"/>
      <c r="C607" s="7"/>
      <c r="D607" s="7"/>
    </row>
    <row r="608" spans="1:4" ht="14.25" customHeight="1" x14ac:dyDescent="0.2">
      <c r="A608" s="7"/>
      <c r="B608" s="7"/>
      <c r="C608" s="7"/>
      <c r="D608" s="7"/>
    </row>
    <row r="609" spans="1:4" ht="14.25" customHeight="1" x14ac:dyDescent="0.2">
      <c r="A609" s="7"/>
      <c r="B609" s="7"/>
      <c r="C609" s="7"/>
      <c r="D609" s="7"/>
    </row>
    <row r="610" spans="1:4" ht="14.25" customHeight="1" x14ac:dyDescent="0.2">
      <c r="A610" s="7"/>
      <c r="B610" s="7"/>
      <c r="C610" s="7"/>
      <c r="D610" s="7"/>
    </row>
    <row r="611" spans="1:4" ht="14.25" customHeight="1" x14ac:dyDescent="0.2">
      <c r="A611" s="7"/>
      <c r="B611" s="7"/>
      <c r="C611" s="7"/>
      <c r="D611" s="7"/>
    </row>
    <row r="612" spans="1:4" ht="14.25" customHeight="1" x14ac:dyDescent="0.2">
      <c r="A612" s="7"/>
      <c r="B612" s="7"/>
      <c r="C612" s="7"/>
      <c r="D612" s="7"/>
    </row>
    <row r="613" spans="1:4" ht="14.25" customHeight="1" x14ac:dyDescent="0.2">
      <c r="A613" s="7"/>
      <c r="B613" s="7"/>
      <c r="C613" s="7"/>
      <c r="D613" s="7"/>
    </row>
    <row r="614" spans="1:4" ht="14.25" customHeight="1" x14ac:dyDescent="0.2">
      <c r="A614" s="7"/>
      <c r="B614" s="7"/>
      <c r="C614" s="7"/>
      <c r="D614" s="7"/>
    </row>
    <row r="615" spans="1:4" ht="14.25" customHeight="1" x14ac:dyDescent="0.2">
      <c r="A615" s="7"/>
      <c r="B615" s="7"/>
      <c r="C615" s="7"/>
      <c r="D615" s="7"/>
    </row>
    <row r="616" spans="1:4" ht="14.25" customHeight="1" x14ac:dyDescent="0.2">
      <c r="A616" s="7"/>
      <c r="B616" s="7"/>
      <c r="C616" s="7"/>
      <c r="D616" s="7"/>
    </row>
    <row r="617" spans="1:4" ht="14.25" customHeight="1" x14ac:dyDescent="0.2">
      <c r="A617" s="7"/>
      <c r="B617" s="7"/>
      <c r="C617" s="7"/>
      <c r="D617" s="7"/>
    </row>
    <row r="618" spans="1:4" ht="14.25" customHeight="1" x14ac:dyDescent="0.2">
      <c r="A618" s="7"/>
      <c r="B618" s="7"/>
      <c r="C618" s="7"/>
      <c r="D618" s="7"/>
    </row>
    <row r="619" spans="1:4" ht="14.25" customHeight="1" x14ac:dyDescent="0.2">
      <c r="A619" s="7"/>
      <c r="B619" s="7"/>
      <c r="C619" s="7"/>
      <c r="D619" s="7"/>
    </row>
    <row r="620" spans="1:4" ht="14.25" customHeight="1" x14ac:dyDescent="0.2">
      <c r="A620" s="7"/>
      <c r="B620" s="7"/>
      <c r="C620" s="7"/>
      <c r="D620" s="7"/>
    </row>
    <row r="621" spans="1:4" ht="14.25" customHeight="1" x14ac:dyDescent="0.2">
      <c r="A621" s="7"/>
      <c r="B621" s="7"/>
      <c r="C621" s="7"/>
      <c r="D621" s="7"/>
    </row>
    <row r="622" spans="1:4" ht="14.25" customHeight="1" x14ac:dyDescent="0.2">
      <c r="A622" s="7"/>
      <c r="B622" s="7"/>
      <c r="C622" s="7"/>
      <c r="D622" s="7"/>
    </row>
    <row r="623" spans="1:4" ht="14.25" customHeight="1" x14ac:dyDescent="0.2">
      <c r="A623" s="7"/>
      <c r="B623" s="7"/>
      <c r="C623" s="7"/>
      <c r="D623" s="7"/>
    </row>
    <row r="624" spans="1:4" ht="14.25" customHeight="1" x14ac:dyDescent="0.2">
      <c r="A624" s="7"/>
      <c r="B624" s="7"/>
      <c r="C624" s="7"/>
      <c r="D624" s="7"/>
    </row>
    <row r="625" spans="1:4" ht="14.25" customHeight="1" x14ac:dyDescent="0.2">
      <c r="A625" s="7"/>
      <c r="B625" s="7"/>
      <c r="C625" s="7"/>
      <c r="D625" s="7"/>
    </row>
    <row r="626" spans="1:4" ht="14.25" customHeight="1" x14ac:dyDescent="0.2">
      <c r="A626" s="7"/>
      <c r="B626" s="7"/>
      <c r="C626" s="7"/>
      <c r="D626" s="7"/>
    </row>
    <row r="627" spans="1:4" ht="14.25" customHeight="1" x14ac:dyDescent="0.2">
      <c r="A627" s="7"/>
      <c r="B627" s="7"/>
      <c r="C627" s="7"/>
      <c r="D627" s="7"/>
    </row>
    <row r="628" spans="1:4" ht="14.25" customHeight="1" x14ac:dyDescent="0.2">
      <c r="A628" s="7"/>
      <c r="B628" s="7"/>
      <c r="C628" s="7"/>
      <c r="D628" s="7"/>
    </row>
    <row r="629" spans="1:4" ht="14.25" customHeight="1" x14ac:dyDescent="0.2">
      <c r="A629" s="7"/>
      <c r="B629" s="7"/>
      <c r="C629" s="7"/>
      <c r="D629" s="7"/>
    </row>
    <row r="630" spans="1:4" ht="14.25" customHeight="1" x14ac:dyDescent="0.2">
      <c r="A630" s="7"/>
      <c r="B630" s="7"/>
      <c r="C630" s="7"/>
      <c r="D630" s="7"/>
    </row>
    <row r="631" spans="1:4" ht="14.25" customHeight="1" x14ac:dyDescent="0.2">
      <c r="A631" s="7"/>
      <c r="B631" s="7"/>
      <c r="C631" s="7"/>
      <c r="D631" s="7"/>
    </row>
    <row r="632" spans="1:4" ht="14.25" customHeight="1" x14ac:dyDescent="0.2">
      <c r="A632" s="7"/>
      <c r="B632" s="7"/>
      <c r="C632" s="7"/>
      <c r="D632" s="7"/>
    </row>
    <row r="633" spans="1:4" ht="14.25" customHeight="1" x14ac:dyDescent="0.2">
      <c r="A633" s="7"/>
      <c r="B633" s="7"/>
      <c r="C633" s="7"/>
      <c r="D633" s="7"/>
    </row>
    <row r="634" spans="1:4" ht="14.25" customHeight="1" x14ac:dyDescent="0.2">
      <c r="A634" s="7"/>
      <c r="B634" s="7"/>
      <c r="C634" s="7"/>
      <c r="D634" s="7"/>
    </row>
    <row r="635" spans="1:4" ht="14.25" customHeight="1" x14ac:dyDescent="0.2">
      <c r="A635" s="7"/>
      <c r="B635" s="7"/>
      <c r="C635" s="7"/>
      <c r="D635" s="7"/>
    </row>
    <row r="636" spans="1:4" ht="14.25" customHeight="1" x14ac:dyDescent="0.2">
      <c r="A636" s="7"/>
      <c r="B636" s="7"/>
      <c r="C636" s="7"/>
      <c r="D636" s="7"/>
    </row>
    <row r="637" spans="1:4" ht="14.25" customHeight="1" x14ac:dyDescent="0.2">
      <c r="A637" s="7"/>
      <c r="B637" s="7"/>
      <c r="C637" s="7"/>
      <c r="D637" s="7"/>
    </row>
    <row r="638" spans="1:4" ht="14.25" customHeight="1" x14ac:dyDescent="0.2">
      <c r="A638" s="7"/>
      <c r="B638" s="7"/>
      <c r="C638" s="7"/>
      <c r="D638" s="7"/>
    </row>
    <row r="639" spans="1:4" ht="14.25" customHeight="1" x14ac:dyDescent="0.2">
      <c r="A639" s="7"/>
      <c r="B639" s="7"/>
      <c r="C639" s="7"/>
      <c r="D639" s="7"/>
    </row>
    <row r="640" spans="1:4" ht="14.25" customHeight="1" x14ac:dyDescent="0.2">
      <c r="A640" s="7"/>
      <c r="B640" s="7"/>
      <c r="C640" s="7"/>
      <c r="D640" s="7"/>
    </row>
    <row r="641" spans="1:4" ht="14.25" customHeight="1" x14ac:dyDescent="0.2">
      <c r="A641" s="7"/>
      <c r="B641" s="7"/>
      <c r="C641" s="7"/>
      <c r="D641" s="7"/>
    </row>
    <row r="642" spans="1:4" ht="14.25" customHeight="1" x14ac:dyDescent="0.2">
      <c r="A642" s="7"/>
      <c r="B642" s="7"/>
      <c r="C642" s="7"/>
      <c r="D642" s="7"/>
    </row>
    <row r="643" spans="1:4" ht="14.25" customHeight="1" x14ac:dyDescent="0.2">
      <c r="A643" s="7"/>
      <c r="B643" s="7"/>
      <c r="C643" s="7"/>
      <c r="D643" s="7"/>
    </row>
    <row r="644" spans="1:4" ht="14.25" customHeight="1" x14ac:dyDescent="0.2">
      <c r="A644" s="7"/>
      <c r="B644" s="7"/>
      <c r="C644" s="7"/>
      <c r="D644" s="7"/>
    </row>
    <row r="645" spans="1:4" ht="14.25" customHeight="1" x14ac:dyDescent="0.2">
      <c r="A645" s="7"/>
      <c r="B645" s="7"/>
      <c r="C645" s="7"/>
      <c r="D645" s="7"/>
    </row>
    <row r="646" spans="1:4" ht="14.25" customHeight="1" x14ac:dyDescent="0.2">
      <c r="A646" s="7"/>
      <c r="B646" s="7"/>
      <c r="C646" s="7"/>
      <c r="D646" s="7"/>
    </row>
    <row r="647" spans="1:4" ht="14.25" customHeight="1" x14ac:dyDescent="0.2">
      <c r="A647" s="7"/>
      <c r="B647" s="7"/>
      <c r="C647" s="7"/>
      <c r="D647" s="7"/>
    </row>
    <row r="648" spans="1:4" ht="14.25" customHeight="1" x14ac:dyDescent="0.2">
      <c r="A648" s="7"/>
      <c r="B648" s="7"/>
      <c r="C648" s="7"/>
      <c r="D648" s="7"/>
    </row>
    <row r="649" spans="1:4" ht="14.25" customHeight="1" x14ac:dyDescent="0.2">
      <c r="A649" s="7"/>
      <c r="B649" s="7"/>
      <c r="C649" s="7"/>
      <c r="D649" s="7"/>
    </row>
    <row r="650" spans="1:4" ht="14.25" customHeight="1" x14ac:dyDescent="0.2">
      <c r="A650" s="7"/>
      <c r="B650" s="7"/>
      <c r="C650" s="7"/>
      <c r="D650" s="7"/>
    </row>
    <row r="651" spans="1:4" ht="14.25" customHeight="1" x14ac:dyDescent="0.2">
      <c r="A651" s="7"/>
      <c r="B651" s="7"/>
      <c r="C651" s="7"/>
      <c r="D651" s="7"/>
    </row>
    <row r="652" spans="1:4" ht="14.25" customHeight="1" x14ac:dyDescent="0.2">
      <c r="A652" s="7"/>
      <c r="B652" s="7"/>
      <c r="C652" s="7"/>
      <c r="D652" s="7"/>
    </row>
    <row r="653" spans="1:4" ht="14.25" customHeight="1" x14ac:dyDescent="0.2">
      <c r="A653" s="7"/>
      <c r="B653" s="7"/>
      <c r="C653" s="7"/>
      <c r="D653" s="7"/>
    </row>
    <row r="654" spans="1:4" ht="14.25" customHeight="1" x14ac:dyDescent="0.2">
      <c r="A654" s="7"/>
      <c r="B654" s="7"/>
      <c r="C654" s="7"/>
      <c r="D654" s="7"/>
    </row>
    <row r="655" spans="1:4" ht="14.25" customHeight="1" x14ac:dyDescent="0.2">
      <c r="A655" s="7"/>
      <c r="B655" s="7"/>
      <c r="C655" s="7"/>
      <c r="D655" s="7"/>
    </row>
    <row r="656" spans="1:4" ht="14.25" customHeight="1" x14ac:dyDescent="0.2">
      <c r="A656" s="7"/>
      <c r="B656" s="7"/>
      <c r="C656" s="7"/>
      <c r="D656" s="7"/>
    </row>
    <row r="657" spans="1:4" ht="14.25" customHeight="1" x14ac:dyDescent="0.2">
      <c r="A657" s="7"/>
      <c r="B657" s="7"/>
      <c r="C657" s="7"/>
      <c r="D657" s="7"/>
    </row>
    <row r="658" spans="1:4" ht="14.25" customHeight="1" x14ac:dyDescent="0.2">
      <c r="A658" s="7"/>
      <c r="B658" s="7"/>
      <c r="C658" s="7"/>
      <c r="D658" s="7"/>
    </row>
    <row r="659" spans="1:4" ht="14.25" customHeight="1" x14ac:dyDescent="0.2">
      <c r="A659" s="7"/>
      <c r="B659" s="7"/>
      <c r="C659" s="7"/>
      <c r="D659" s="7"/>
    </row>
    <row r="660" spans="1:4" ht="14.25" customHeight="1" x14ac:dyDescent="0.2">
      <c r="A660" s="7"/>
      <c r="B660" s="7"/>
      <c r="C660" s="7"/>
      <c r="D660" s="7"/>
    </row>
    <row r="661" spans="1:4" ht="14.25" customHeight="1" x14ac:dyDescent="0.2">
      <c r="A661" s="7"/>
      <c r="B661" s="7"/>
      <c r="C661" s="7"/>
      <c r="D661" s="7"/>
    </row>
    <row r="662" spans="1:4" ht="14.25" customHeight="1" x14ac:dyDescent="0.2">
      <c r="A662" s="7"/>
      <c r="B662" s="7"/>
      <c r="C662" s="7"/>
      <c r="D662" s="7"/>
    </row>
    <row r="663" spans="1:4" ht="14.25" customHeight="1" x14ac:dyDescent="0.2">
      <c r="A663" s="7"/>
      <c r="B663" s="7"/>
      <c r="C663" s="7"/>
      <c r="D663" s="7"/>
    </row>
    <row r="664" spans="1:4" ht="14.25" customHeight="1" x14ac:dyDescent="0.2">
      <c r="A664" s="7"/>
      <c r="B664" s="7"/>
      <c r="C664" s="7"/>
      <c r="D664" s="7"/>
    </row>
    <row r="665" spans="1:4" ht="14.25" customHeight="1" x14ac:dyDescent="0.2">
      <c r="A665" s="7"/>
      <c r="B665" s="7"/>
      <c r="C665" s="7"/>
      <c r="D665" s="7"/>
    </row>
    <row r="666" spans="1:4" ht="14.25" customHeight="1" x14ac:dyDescent="0.2">
      <c r="A666" s="7"/>
      <c r="B666" s="7"/>
      <c r="C666" s="7"/>
      <c r="D666" s="7"/>
    </row>
    <row r="667" spans="1:4" ht="14.25" customHeight="1" x14ac:dyDescent="0.2">
      <c r="A667" s="7"/>
      <c r="B667" s="7"/>
      <c r="C667" s="7"/>
      <c r="D667" s="7"/>
    </row>
    <row r="668" spans="1:4" ht="14.25" customHeight="1" x14ac:dyDescent="0.2">
      <c r="A668" s="7"/>
      <c r="B668" s="7"/>
      <c r="C668" s="7"/>
      <c r="D668" s="7"/>
    </row>
    <row r="669" spans="1:4" ht="14.25" customHeight="1" x14ac:dyDescent="0.2">
      <c r="A669" s="7"/>
      <c r="B669" s="7"/>
      <c r="C669" s="7"/>
      <c r="D669" s="7"/>
    </row>
    <row r="670" spans="1:4" ht="14.25" customHeight="1" x14ac:dyDescent="0.2">
      <c r="A670" s="7"/>
      <c r="B670" s="7"/>
      <c r="C670" s="7"/>
      <c r="D670" s="7"/>
    </row>
    <row r="671" spans="1:4" ht="14.25" customHeight="1" x14ac:dyDescent="0.2">
      <c r="A671" s="7"/>
      <c r="B671" s="7"/>
      <c r="C671" s="7"/>
      <c r="D671" s="7"/>
    </row>
    <row r="672" spans="1:4" ht="14.25" customHeight="1" x14ac:dyDescent="0.2">
      <c r="A672" s="7"/>
      <c r="B672" s="7"/>
      <c r="C672" s="7"/>
      <c r="D672" s="7"/>
    </row>
    <row r="673" spans="1:4" ht="14.25" customHeight="1" x14ac:dyDescent="0.2">
      <c r="A673" s="7"/>
      <c r="B673" s="7"/>
      <c r="C673" s="7"/>
      <c r="D673" s="7"/>
    </row>
    <row r="674" spans="1:4" ht="14.25" customHeight="1" x14ac:dyDescent="0.2">
      <c r="A674" s="7"/>
      <c r="B674" s="7"/>
      <c r="C674" s="7"/>
      <c r="D674" s="7"/>
    </row>
    <row r="675" spans="1:4" ht="14.25" customHeight="1" x14ac:dyDescent="0.2">
      <c r="A675" s="7"/>
      <c r="B675" s="7"/>
      <c r="C675" s="7"/>
      <c r="D675" s="7"/>
    </row>
    <row r="676" spans="1:4" ht="14.25" customHeight="1" x14ac:dyDescent="0.2">
      <c r="A676" s="7"/>
      <c r="B676" s="7"/>
      <c r="C676" s="7"/>
      <c r="D676" s="7"/>
    </row>
    <row r="677" spans="1:4" ht="14.25" customHeight="1" x14ac:dyDescent="0.2">
      <c r="A677" s="7"/>
      <c r="B677" s="7"/>
      <c r="C677" s="7"/>
      <c r="D677" s="7"/>
    </row>
    <row r="678" spans="1:4" ht="14.25" customHeight="1" x14ac:dyDescent="0.2">
      <c r="A678" s="7"/>
      <c r="B678" s="7"/>
      <c r="C678" s="7"/>
      <c r="D678" s="7"/>
    </row>
    <row r="679" spans="1:4" ht="14.25" customHeight="1" x14ac:dyDescent="0.2">
      <c r="A679" s="7"/>
      <c r="B679" s="7"/>
      <c r="C679" s="7"/>
      <c r="D679" s="7"/>
    </row>
    <row r="680" spans="1:4" ht="14.25" customHeight="1" x14ac:dyDescent="0.2">
      <c r="A680" s="7"/>
      <c r="B680" s="7"/>
      <c r="C680" s="7"/>
      <c r="D680" s="7"/>
    </row>
    <row r="681" spans="1:4" ht="14.25" customHeight="1" x14ac:dyDescent="0.2">
      <c r="A681" s="7"/>
      <c r="B681" s="7"/>
      <c r="C681" s="7"/>
      <c r="D681" s="7"/>
    </row>
    <row r="682" spans="1:4" ht="14.25" customHeight="1" x14ac:dyDescent="0.2">
      <c r="A682" s="7"/>
      <c r="B682" s="7"/>
      <c r="C682" s="7"/>
      <c r="D682" s="7"/>
    </row>
    <row r="683" spans="1:4" ht="14.25" customHeight="1" x14ac:dyDescent="0.2">
      <c r="A683" s="7"/>
      <c r="B683" s="7"/>
      <c r="C683" s="7"/>
      <c r="D683" s="7"/>
    </row>
    <row r="684" spans="1:4" ht="14.25" customHeight="1" x14ac:dyDescent="0.2">
      <c r="A684" s="7"/>
      <c r="B684" s="7"/>
      <c r="C684" s="7"/>
      <c r="D684" s="7"/>
    </row>
    <row r="685" spans="1:4" ht="14.25" customHeight="1" x14ac:dyDescent="0.2">
      <c r="A685" s="7"/>
      <c r="B685" s="7"/>
      <c r="C685" s="7"/>
      <c r="D685" s="7"/>
    </row>
    <row r="686" spans="1:4" ht="14.25" customHeight="1" x14ac:dyDescent="0.2">
      <c r="A686" s="7"/>
      <c r="B686" s="7"/>
      <c r="C686" s="7"/>
      <c r="D686" s="7"/>
    </row>
    <row r="687" spans="1:4" ht="14.25" customHeight="1" x14ac:dyDescent="0.2">
      <c r="A687" s="7"/>
      <c r="B687" s="7"/>
      <c r="C687" s="7"/>
      <c r="D687" s="7"/>
    </row>
    <row r="688" spans="1:4" ht="14.25" customHeight="1" x14ac:dyDescent="0.2">
      <c r="A688" s="7"/>
      <c r="B688" s="7"/>
      <c r="C688" s="7"/>
      <c r="D688" s="7"/>
    </row>
    <row r="689" spans="1:4" ht="14.25" customHeight="1" x14ac:dyDescent="0.2">
      <c r="A689" s="7"/>
      <c r="B689" s="7"/>
      <c r="C689" s="7"/>
      <c r="D689" s="7"/>
    </row>
    <row r="690" spans="1:4" ht="14.25" customHeight="1" x14ac:dyDescent="0.2">
      <c r="A690" s="7"/>
      <c r="B690" s="7"/>
      <c r="C690" s="7"/>
      <c r="D690" s="7"/>
    </row>
    <row r="691" spans="1:4" ht="14.25" customHeight="1" x14ac:dyDescent="0.2">
      <c r="A691" s="7"/>
      <c r="B691" s="7"/>
      <c r="C691" s="7"/>
      <c r="D691" s="7"/>
    </row>
    <row r="692" spans="1:4" ht="14.25" customHeight="1" x14ac:dyDescent="0.2">
      <c r="A692" s="7"/>
      <c r="B692" s="7"/>
      <c r="C692" s="7"/>
      <c r="D692" s="7"/>
    </row>
    <row r="693" spans="1:4" ht="14.25" customHeight="1" x14ac:dyDescent="0.2">
      <c r="A693" s="7"/>
      <c r="B693" s="7"/>
      <c r="C693" s="7"/>
      <c r="D693" s="7"/>
    </row>
    <row r="694" spans="1:4" ht="14.25" customHeight="1" x14ac:dyDescent="0.2">
      <c r="A694" s="7"/>
      <c r="B694" s="7"/>
      <c r="C694" s="7"/>
      <c r="D694" s="7"/>
    </row>
    <row r="695" spans="1:4" ht="14.25" customHeight="1" x14ac:dyDescent="0.2">
      <c r="A695" s="7"/>
      <c r="B695" s="7"/>
      <c r="C695" s="7"/>
      <c r="D695" s="7"/>
    </row>
    <row r="696" spans="1:4" ht="14.25" customHeight="1" x14ac:dyDescent="0.2">
      <c r="A696" s="7"/>
      <c r="B696" s="7"/>
      <c r="C696" s="7"/>
      <c r="D696" s="7"/>
    </row>
    <row r="697" spans="1:4" ht="14.25" customHeight="1" x14ac:dyDescent="0.2">
      <c r="A697" s="7"/>
      <c r="B697" s="7"/>
      <c r="C697" s="7"/>
      <c r="D697" s="7"/>
    </row>
    <row r="698" spans="1:4" ht="14.25" customHeight="1" x14ac:dyDescent="0.2">
      <c r="A698" s="7"/>
      <c r="B698" s="7"/>
      <c r="C698" s="7"/>
      <c r="D698" s="7"/>
    </row>
    <row r="699" spans="1:4" ht="14.25" customHeight="1" x14ac:dyDescent="0.2">
      <c r="A699" s="7"/>
      <c r="B699" s="7"/>
      <c r="C699" s="7"/>
      <c r="D699" s="7"/>
    </row>
    <row r="700" spans="1:4" ht="14.25" customHeight="1" x14ac:dyDescent="0.2">
      <c r="A700" s="7"/>
      <c r="B700" s="7"/>
      <c r="C700" s="7"/>
      <c r="D700" s="7"/>
    </row>
    <row r="701" spans="1:4" ht="14.25" customHeight="1" x14ac:dyDescent="0.2">
      <c r="A701" s="7"/>
      <c r="B701" s="7"/>
      <c r="C701" s="7"/>
      <c r="D701" s="7"/>
    </row>
    <row r="702" spans="1:4" ht="14.25" customHeight="1" x14ac:dyDescent="0.2">
      <c r="A702" s="7"/>
      <c r="B702" s="7"/>
      <c r="C702" s="7"/>
      <c r="D702" s="7"/>
    </row>
    <row r="703" spans="1:4" ht="14.25" customHeight="1" x14ac:dyDescent="0.2">
      <c r="A703" s="7"/>
      <c r="B703" s="7"/>
      <c r="C703" s="7"/>
      <c r="D703" s="7"/>
    </row>
    <row r="704" spans="1:4" ht="14.25" customHeight="1" x14ac:dyDescent="0.2">
      <c r="A704" s="7"/>
      <c r="B704" s="7"/>
      <c r="C704" s="7"/>
      <c r="D704" s="7"/>
    </row>
    <row r="705" spans="1:4" ht="14.25" customHeight="1" x14ac:dyDescent="0.2">
      <c r="A705" s="7"/>
      <c r="B705" s="7"/>
      <c r="C705" s="7"/>
      <c r="D705" s="7"/>
    </row>
    <row r="706" spans="1:4" ht="14.25" customHeight="1" x14ac:dyDescent="0.2">
      <c r="A706" s="7"/>
      <c r="B706" s="7"/>
      <c r="C706" s="7"/>
      <c r="D706" s="7"/>
    </row>
    <row r="707" spans="1:4" ht="14.25" customHeight="1" x14ac:dyDescent="0.2">
      <c r="A707" s="7"/>
      <c r="B707" s="7"/>
      <c r="C707" s="7"/>
      <c r="D707" s="7"/>
    </row>
    <row r="708" spans="1:4" ht="14.25" customHeight="1" x14ac:dyDescent="0.2">
      <c r="A708" s="7"/>
      <c r="B708" s="7"/>
      <c r="C708" s="7"/>
      <c r="D708" s="7"/>
    </row>
    <row r="709" spans="1:4" ht="14.25" customHeight="1" x14ac:dyDescent="0.2">
      <c r="A709" s="7"/>
      <c r="B709" s="7"/>
      <c r="C709" s="7"/>
      <c r="D709" s="7"/>
    </row>
    <row r="710" spans="1:4" ht="14.25" customHeight="1" x14ac:dyDescent="0.2">
      <c r="A710" s="7"/>
      <c r="B710" s="7"/>
      <c r="C710" s="7"/>
      <c r="D710" s="7"/>
    </row>
    <row r="711" spans="1:4" ht="14.25" customHeight="1" x14ac:dyDescent="0.2">
      <c r="A711" s="7"/>
      <c r="B711" s="7"/>
      <c r="C711" s="7"/>
      <c r="D711" s="7"/>
    </row>
    <row r="712" spans="1:4" ht="14.25" customHeight="1" x14ac:dyDescent="0.2">
      <c r="A712" s="7"/>
      <c r="B712" s="7"/>
      <c r="C712" s="7"/>
      <c r="D712" s="7"/>
    </row>
    <row r="713" spans="1:4" ht="14.25" customHeight="1" x14ac:dyDescent="0.2">
      <c r="A713" s="7"/>
      <c r="B713" s="7"/>
      <c r="C713" s="7"/>
      <c r="D713" s="7"/>
    </row>
    <row r="714" spans="1:4" ht="14.25" customHeight="1" x14ac:dyDescent="0.2">
      <c r="A714" s="7"/>
      <c r="B714" s="7"/>
      <c r="C714" s="7"/>
      <c r="D714" s="7"/>
    </row>
    <row r="715" spans="1:4" ht="14.25" customHeight="1" x14ac:dyDescent="0.2">
      <c r="A715" s="7"/>
      <c r="B715" s="7"/>
      <c r="C715" s="7"/>
      <c r="D715" s="7"/>
    </row>
    <row r="716" spans="1:4" ht="14.25" customHeight="1" x14ac:dyDescent="0.2">
      <c r="A716" s="7"/>
      <c r="B716" s="7"/>
      <c r="C716" s="7"/>
      <c r="D716" s="7"/>
    </row>
    <row r="717" spans="1:4" ht="14.25" customHeight="1" x14ac:dyDescent="0.2">
      <c r="A717" s="7"/>
      <c r="B717" s="7"/>
      <c r="C717" s="7"/>
      <c r="D717" s="7"/>
    </row>
    <row r="718" spans="1:4" ht="14.25" customHeight="1" x14ac:dyDescent="0.2">
      <c r="A718" s="7"/>
      <c r="B718" s="7"/>
      <c r="C718" s="7"/>
      <c r="D718" s="7"/>
    </row>
    <row r="719" spans="1:4" ht="14.25" customHeight="1" x14ac:dyDescent="0.2">
      <c r="A719" s="7"/>
      <c r="B719" s="7"/>
      <c r="C719" s="7"/>
      <c r="D719" s="7"/>
    </row>
    <row r="720" spans="1:4" ht="14.25" customHeight="1" x14ac:dyDescent="0.2">
      <c r="A720" s="7"/>
      <c r="B720" s="7"/>
      <c r="C720" s="7"/>
      <c r="D720" s="7"/>
    </row>
    <row r="721" spans="1:4" ht="14.25" customHeight="1" x14ac:dyDescent="0.2">
      <c r="A721" s="7"/>
      <c r="B721" s="7"/>
      <c r="C721" s="7"/>
      <c r="D721" s="7"/>
    </row>
    <row r="722" spans="1:4" ht="14.25" customHeight="1" x14ac:dyDescent="0.2">
      <c r="A722" s="7"/>
      <c r="B722" s="7"/>
      <c r="C722" s="7"/>
      <c r="D722" s="7"/>
    </row>
    <row r="723" spans="1:4" ht="14.25" customHeight="1" x14ac:dyDescent="0.2">
      <c r="A723" s="7"/>
      <c r="B723" s="7"/>
      <c r="C723" s="7"/>
      <c r="D723" s="7"/>
    </row>
    <row r="724" spans="1:4" ht="14.25" customHeight="1" x14ac:dyDescent="0.2">
      <c r="A724" s="7"/>
      <c r="B724" s="7"/>
      <c r="C724" s="7"/>
      <c r="D724" s="7"/>
    </row>
    <row r="725" spans="1:4" ht="14.25" customHeight="1" x14ac:dyDescent="0.2">
      <c r="A725" s="7"/>
      <c r="B725" s="7"/>
      <c r="C725" s="7"/>
      <c r="D725" s="7"/>
    </row>
    <row r="726" spans="1:4" ht="14.25" customHeight="1" x14ac:dyDescent="0.2">
      <c r="A726" s="7"/>
      <c r="B726" s="7"/>
      <c r="C726" s="7"/>
      <c r="D726" s="7"/>
    </row>
    <row r="727" spans="1:4" ht="14.25" customHeight="1" x14ac:dyDescent="0.2">
      <c r="A727" s="7"/>
      <c r="B727" s="7"/>
      <c r="C727" s="7"/>
      <c r="D727" s="7"/>
    </row>
    <row r="728" spans="1:4" ht="14.25" customHeight="1" x14ac:dyDescent="0.2">
      <c r="A728" s="7"/>
      <c r="B728" s="7"/>
      <c r="C728" s="7"/>
      <c r="D728" s="7"/>
    </row>
    <row r="729" spans="1:4" ht="14.25" customHeight="1" x14ac:dyDescent="0.2">
      <c r="A729" s="7"/>
      <c r="B729" s="7"/>
      <c r="C729" s="7"/>
      <c r="D729" s="7"/>
    </row>
    <row r="730" spans="1:4" ht="14.25" customHeight="1" x14ac:dyDescent="0.2">
      <c r="A730" s="7"/>
      <c r="B730" s="7"/>
      <c r="C730" s="7"/>
      <c r="D730" s="7"/>
    </row>
    <row r="731" spans="1:4" ht="14.25" customHeight="1" x14ac:dyDescent="0.2">
      <c r="A731" s="7"/>
      <c r="B731" s="7"/>
      <c r="C731" s="7"/>
      <c r="D731" s="7"/>
    </row>
    <row r="732" spans="1:4" ht="14.25" customHeight="1" x14ac:dyDescent="0.2">
      <c r="A732" s="7"/>
      <c r="B732" s="7"/>
      <c r="C732" s="7"/>
      <c r="D732" s="7"/>
    </row>
    <row r="733" spans="1:4" ht="14.25" customHeight="1" x14ac:dyDescent="0.2">
      <c r="A733" s="7"/>
      <c r="B733" s="7"/>
      <c r="C733" s="7"/>
      <c r="D733" s="7"/>
    </row>
    <row r="734" spans="1:4" ht="14.25" customHeight="1" x14ac:dyDescent="0.2">
      <c r="A734" s="7"/>
      <c r="B734" s="7"/>
      <c r="C734" s="7"/>
      <c r="D734" s="7"/>
    </row>
    <row r="735" spans="1:4" ht="14.25" customHeight="1" x14ac:dyDescent="0.2">
      <c r="A735" s="7"/>
      <c r="B735" s="7"/>
      <c r="C735" s="7"/>
      <c r="D735" s="7"/>
    </row>
    <row r="736" spans="1:4" ht="14.25" customHeight="1" x14ac:dyDescent="0.2">
      <c r="A736" s="7"/>
      <c r="B736" s="7"/>
      <c r="C736" s="7"/>
      <c r="D736" s="7"/>
    </row>
    <row r="737" spans="1:4" ht="14.25" customHeight="1" x14ac:dyDescent="0.2">
      <c r="A737" s="7"/>
      <c r="B737" s="7"/>
      <c r="C737" s="7"/>
      <c r="D737" s="7"/>
    </row>
    <row r="738" spans="1:4" ht="14.25" customHeight="1" x14ac:dyDescent="0.2">
      <c r="A738" s="7"/>
      <c r="B738" s="7"/>
      <c r="C738" s="7"/>
      <c r="D738" s="7"/>
    </row>
    <row r="739" spans="1:4" ht="14.25" customHeight="1" x14ac:dyDescent="0.2">
      <c r="A739" s="7"/>
      <c r="B739" s="7"/>
      <c r="C739" s="7"/>
      <c r="D739" s="7"/>
    </row>
    <row r="740" spans="1:4" ht="14.25" customHeight="1" x14ac:dyDescent="0.2">
      <c r="A740" s="7"/>
      <c r="B740" s="7"/>
      <c r="C740" s="7"/>
      <c r="D740" s="7"/>
    </row>
    <row r="741" spans="1:4" ht="14.25" customHeight="1" x14ac:dyDescent="0.2">
      <c r="A741" s="7"/>
      <c r="B741" s="7"/>
      <c r="C741" s="7"/>
      <c r="D741" s="7"/>
    </row>
    <row r="742" spans="1:4" ht="14.25" customHeight="1" x14ac:dyDescent="0.2">
      <c r="A742" s="7"/>
      <c r="B742" s="7"/>
      <c r="C742" s="7"/>
      <c r="D742" s="7"/>
    </row>
    <row r="743" spans="1:4" ht="14.25" customHeight="1" x14ac:dyDescent="0.2">
      <c r="A743" s="7"/>
      <c r="B743" s="7"/>
      <c r="C743" s="7"/>
      <c r="D743" s="7"/>
    </row>
    <row r="744" spans="1:4" ht="14.25" customHeight="1" x14ac:dyDescent="0.2">
      <c r="A744" s="7"/>
      <c r="B744" s="7"/>
      <c r="C744" s="7"/>
      <c r="D744" s="7"/>
    </row>
    <row r="745" spans="1:4" ht="14.25" customHeight="1" x14ac:dyDescent="0.2">
      <c r="A745" s="7"/>
      <c r="B745" s="7"/>
      <c r="C745" s="7"/>
      <c r="D745" s="7"/>
    </row>
    <row r="746" spans="1:4" ht="14.25" customHeight="1" x14ac:dyDescent="0.2">
      <c r="A746" s="7"/>
      <c r="B746" s="7"/>
      <c r="C746" s="7"/>
      <c r="D746" s="7"/>
    </row>
    <row r="747" spans="1:4" ht="14.25" customHeight="1" x14ac:dyDescent="0.2">
      <c r="A747" s="7"/>
      <c r="B747" s="7"/>
      <c r="C747" s="7"/>
      <c r="D747" s="7"/>
    </row>
    <row r="748" spans="1:4" ht="14.25" customHeight="1" x14ac:dyDescent="0.2">
      <c r="A748" s="7"/>
      <c r="B748" s="7"/>
      <c r="C748" s="7"/>
      <c r="D748" s="7"/>
    </row>
    <row r="749" spans="1:4" ht="14.25" customHeight="1" x14ac:dyDescent="0.2">
      <c r="A749" s="7"/>
      <c r="B749" s="7"/>
      <c r="C749" s="7"/>
      <c r="D749" s="7"/>
    </row>
    <row r="750" spans="1:4" ht="14.25" customHeight="1" x14ac:dyDescent="0.2">
      <c r="A750" s="7"/>
      <c r="B750" s="7"/>
      <c r="C750" s="7"/>
      <c r="D750" s="7"/>
    </row>
    <row r="751" spans="1:4" ht="14.25" customHeight="1" x14ac:dyDescent="0.2">
      <c r="A751" s="7"/>
      <c r="B751" s="7"/>
      <c r="C751" s="7"/>
      <c r="D751" s="7"/>
    </row>
    <row r="752" spans="1:4" ht="14.25" customHeight="1" x14ac:dyDescent="0.2">
      <c r="A752" s="7"/>
      <c r="B752" s="7"/>
      <c r="C752" s="7"/>
      <c r="D752" s="7"/>
    </row>
    <row r="753" spans="1:4" ht="14.25" customHeight="1" x14ac:dyDescent="0.2">
      <c r="A753" s="7"/>
      <c r="B753" s="7"/>
      <c r="C753" s="7"/>
      <c r="D753" s="7"/>
    </row>
    <row r="754" spans="1:4" ht="14.25" customHeight="1" x14ac:dyDescent="0.2">
      <c r="A754" s="7"/>
      <c r="B754" s="7"/>
      <c r="C754" s="7"/>
      <c r="D754" s="7"/>
    </row>
    <row r="755" spans="1:4" ht="14.25" customHeight="1" x14ac:dyDescent="0.2">
      <c r="A755" s="7"/>
      <c r="B755" s="7"/>
      <c r="C755" s="7"/>
      <c r="D755" s="7"/>
    </row>
    <row r="756" spans="1:4" ht="14.25" customHeight="1" x14ac:dyDescent="0.2">
      <c r="A756" s="7"/>
      <c r="B756" s="7"/>
      <c r="C756" s="7"/>
      <c r="D756" s="7"/>
    </row>
    <row r="757" spans="1:4" ht="14.25" customHeight="1" x14ac:dyDescent="0.2">
      <c r="A757" s="7"/>
      <c r="B757" s="7"/>
      <c r="C757" s="7"/>
      <c r="D757" s="7"/>
    </row>
    <row r="758" spans="1:4" ht="14.25" customHeight="1" x14ac:dyDescent="0.2">
      <c r="A758" s="7"/>
      <c r="B758" s="7"/>
      <c r="C758" s="7"/>
      <c r="D758" s="7"/>
    </row>
    <row r="759" spans="1:4" ht="14.25" customHeight="1" x14ac:dyDescent="0.2">
      <c r="A759" s="7"/>
      <c r="B759" s="7"/>
      <c r="C759" s="7"/>
      <c r="D759" s="7"/>
    </row>
    <row r="760" spans="1:4" ht="14.25" customHeight="1" x14ac:dyDescent="0.2">
      <c r="A760" s="7"/>
      <c r="B760" s="7"/>
      <c r="C760" s="7"/>
      <c r="D760" s="7"/>
    </row>
    <row r="761" spans="1:4" ht="14.25" customHeight="1" x14ac:dyDescent="0.2">
      <c r="A761" s="7"/>
      <c r="B761" s="7"/>
      <c r="C761" s="7"/>
      <c r="D761" s="7"/>
    </row>
    <row r="762" spans="1:4" ht="14.25" customHeight="1" x14ac:dyDescent="0.2">
      <c r="A762" s="7"/>
      <c r="B762" s="7"/>
      <c r="C762" s="7"/>
      <c r="D762" s="7"/>
    </row>
    <row r="763" spans="1:4" ht="14.25" customHeight="1" x14ac:dyDescent="0.2">
      <c r="A763" s="7"/>
      <c r="B763" s="7"/>
      <c r="C763" s="7"/>
      <c r="D763" s="7"/>
    </row>
    <row r="764" spans="1:4" ht="14.25" customHeight="1" x14ac:dyDescent="0.2">
      <c r="A764" s="7"/>
      <c r="B764" s="7"/>
      <c r="C764" s="7"/>
      <c r="D764" s="7"/>
    </row>
    <row r="765" spans="1:4" ht="14.25" customHeight="1" x14ac:dyDescent="0.2">
      <c r="A765" s="7"/>
      <c r="B765" s="7"/>
      <c r="C765" s="7"/>
      <c r="D765" s="7"/>
    </row>
    <row r="766" spans="1:4" ht="14.25" customHeight="1" x14ac:dyDescent="0.2">
      <c r="A766" s="7"/>
      <c r="B766" s="7"/>
      <c r="C766" s="7"/>
      <c r="D766" s="7"/>
    </row>
    <row r="767" spans="1:4" ht="14.25" customHeight="1" x14ac:dyDescent="0.2">
      <c r="A767" s="7"/>
      <c r="B767" s="7"/>
      <c r="C767" s="7"/>
      <c r="D767" s="7"/>
    </row>
    <row r="768" spans="1:4" ht="14.25" customHeight="1" x14ac:dyDescent="0.2">
      <c r="A768" s="7"/>
      <c r="B768" s="7"/>
      <c r="C768" s="7"/>
      <c r="D768" s="7"/>
    </row>
    <row r="769" spans="1:4" ht="14.25" customHeight="1" x14ac:dyDescent="0.2">
      <c r="A769" s="7"/>
      <c r="B769" s="7"/>
      <c r="C769" s="7"/>
      <c r="D769" s="7"/>
    </row>
    <row r="770" spans="1:4" ht="14.25" customHeight="1" x14ac:dyDescent="0.2">
      <c r="A770" s="7"/>
      <c r="B770" s="7"/>
      <c r="C770" s="7"/>
      <c r="D770" s="7"/>
    </row>
    <row r="771" spans="1:4" ht="14.25" customHeight="1" x14ac:dyDescent="0.2">
      <c r="A771" s="7"/>
      <c r="B771" s="7"/>
      <c r="C771" s="7"/>
      <c r="D771" s="7"/>
    </row>
    <row r="772" spans="1:4" ht="14.25" customHeight="1" x14ac:dyDescent="0.2">
      <c r="A772" s="7"/>
      <c r="B772" s="7"/>
      <c r="C772" s="7"/>
      <c r="D772" s="7"/>
    </row>
    <row r="773" spans="1:4" ht="14.25" customHeight="1" x14ac:dyDescent="0.2">
      <c r="A773" s="7"/>
      <c r="B773" s="7"/>
      <c r="C773" s="7"/>
      <c r="D773" s="7"/>
    </row>
    <row r="774" spans="1:4" ht="14.25" customHeight="1" x14ac:dyDescent="0.2">
      <c r="A774" s="7"/>
      <c r="B774" s="7"/>
      <c r="C774" s="7"/>
      <c r="D774" s="7"/>
    </row>
    <row r="775" spans="1:4" ht="14.25" customHeight="1" x14ac:dyDescent="0.2">
      <c r="A775" s="7"/>
      <c r="B775" s="7"/>
      <c r="C775" s="7"/>
      <c r="D775" s="7"/>
    </row>
    <row r="776" spans="1:4" ht="14.25" customHeight="1" x14ac:dyDescent="0.2">
      <c r="A776" s="7"/>
      <c r="B776" s="7"/>
      <c r="C776" s="7"/>
      <c r="D776" s="7"/>
    </row>
    <row r="777" spans="1:4" ht="14.25" customHeight="1" x14ac:dyDescent="0.2">
      <c r="A777" s="7"/>
      <c r="B777" s="7"/>
      <c r="C777" s="7"/>
      <c r="D777" s="7"/>
    </row>
    <row r="778" spans="1:4" ht="14.25" customHeight="1" x14ac:dyDescent="0.2">
      <c r="A778" s="7"/>
      <c r="B778" s="7"/>
      <c r="C778" s="7"/>
      <c r="D778" s="7"/>
    </row>
    <row r="779" spans="1:4" ht="14.25" customHeight="1" x14ac:dyDescent="0.2">
      <c r="A779" s="7"/>
      <c r="B779" s="7"/>
      <c r="C779" s="7"/>
      <c r="D779" s="7"/>
    </row>
    <row r="780" spans="1:4" ht="14.25" customHeight="1" x14ac:dyDescent="0.2">
      <c r="A780" s="7"/>
      <c r="B780" s="7"/>
      <c r="C780" s="7"/>
      <c r="D780" s="7"/>
    </row>
    <row r="781" spans="1:4" ht="14.25" customHeight="1" x14ac:dyDescent="0.2">
      <c r="A781" s="7"/>
      <c r="B781" s="7"/>
      <c r="C781" s="7"/>
      <c r="D781" s="7"/>
    </row>
    <row r="782" spans="1:4" ht="14.25" customHeight="1" x14ac:dyDescent="0.2">
      <c r="A782" s="7"/>
      <c r="B782" s="7"/>
      <c r="C782" s="7"/>
      <c r="D782" s="7"/>
    </row>
    <row r="783" spans="1:4" ht="14.25" customHeight="1" x14ac:dyDescent="0.2">
      <c r="A783" s="7"/>
      <c r="B783" s="7"/>
      <c r="C783" s="7"/>
      <c r="D783" s="7"/>
    </row>
    <row r="784" spans="1:4" ht="14.25" customHeight="1" x14ac:dyDescent="0.2">
      <c r="A784" s="7"/>
      <c r="B784" s="7"/>
      <c r="C784" s="7"/>
      <c r="D784" s="7"/>
    </row>
    <row r="785" spans="1:4" ht="14.25" customHeight="1" x14ac:dyDescent="0.2">
      <c r="A785" s="7"/>
      <c r="B785" s="7"/>
      <c r="C785" s="7"/>
      <c r="D785" s="7"/>
    </row>
    <row r="786" spans="1:4" ht="14.25" customHeight="1" x14ac:dyDescent="0.2">
      <c r="A786" s="7"/>
      <c r="B786" s="7"/>
      <c r="C786" s="7"/>
      <c r="D786" s="7"/>
    </row>
    <row r="787" spans="1:4" ht="14.25" customHeight="1" x14ac:dyDescent="0.2">
      <c r="A787" s="7"/>
      <c r="B787" s="7"/>
      <c r="C787" s="7"/>
      <c r="D787" s="7"/>
    </row>
    <row r="788" spans="1:4" ht="14.25" customHeight="1" x14ac:dyDescent="0.2">
      <c r="A788" s="7"/>
      <c r="B788" s="7"/>
      <c r="C788" s="7"/>
      <c r="D788" s="7"/>
    </row>
    <row r="789" spans="1:4" ht="14.25" customHeight="1" x14ac:dyDescent="0.2">
      <c r="A789" s="7"/>
      <c r="B789" s="7"/>
      <c r="C789" s="7"/>
      <c r="D789" s="7"/>
    </row>
    <row r="790" spans="1:4" ht="14.25" customHeight="1" x14ac:dyDescent="0.2">
      <c r="A790" s="7"/>
      <c r="B790" s="7"/>
      <c r="C790" s="7"/>
      <c r="D790" s="7"/>
    </row>
    <row r="791" spans="1:4" ht="14.25" customHeight="1" x14ac:dyDescent="0.2">
      <c r="A791" s="7"/>
      <c r="B791" s="7"/>
      <c r="C791" s="7"/>
      <c r="D791" s="7"/>
    </row>
    <row r="792" spans="1:4" ht="14.25" customHeight="1" x14ac:dyDescent="0.2">
      <c r="A792" s="7"/>
      <c r="B792" s="7"/>
      <c r="C792" s="7"/>
      <c r="D792" s="7"/>
    </row>
    <row r="793" spans="1:4" ht="14.25" customHeight="1" x14ac:dyDescent="0.2">
      <c r="A793" s="7"/>
      <c r="B793" s="7"/>
      <c r="C793" s="7"/>
      <c r="D793" s="7"/>
    </row>
    <row r="794" spans="1:4" ht="14.25" customHeight="1" x14ac:dyDescent="0.2">
      <c r="A794" s="7"/>
      <c r="B794" s="7"/>
      <c r="C794" s="7"/>
      <c r="D794" s="7"/>
    </row>
    <row r="795" spans="1:4" ht="14.25" customHeight="1" x14ac:dyDescent="0.2">
      <c r="A795" s="7"/>
      <c r="B795" s="7"/>
      <c r="C795" s="7"/>
      <c r="D795" s="7"/>
    </row>
    <row r="796" spans="1:4" ht="14.25" customHeight="1" x14ac:dyDescent="0.2">
      <c r="A796" s="7"/>
      <c r="B796" s="7"/>
      <c r="C796" s="7"/>
      <c r="D796" s="7"/>
    </row>
    <row r="797" spans="1:4" ht="14.25" customHeight="1" x14ac:dyDescent="0.2">
      <c r="A797" s="7"/>
      <c r="B797" s="7"/>
      <c r="C797" s="7"/>
      <c r="D797" s="7"/>
    </row>
    <row r="798" spans="1:4" ht="14.25" customHeight="1" x14ac:dyDescent="0.2">
      <c r="A798" s="7"/>
      <c r="B798" s="7"/>
      <c r="C798" s="7"/>
      <c r="D798" s="7"/>
    </row>
    <row r="799" spans="1:4" ht="14.25" customHeight="1" x14ac:dyDescent="0.2">
      <c r="A799" s="7"/>
      <c r="B799" s="7"/>
      <c r="C799" s="7"/>
      <c r="D799" s="7"/>
    </row>
    <row r="800" spans="1:4" ht="14.25" customHeight="1" x14ac:dyDescent="0.2">
      <c r="A800" s="7"/>
      <c r="B800" s="7"/>
      <c r="C800" s="7"/>
      <c r="D800" s="7"/>
    </row>
    <row r="801" spans="1:4" ht="14.25" customHeight="1" x14ac:dyDescent="0.2">
      <c r="A801" s="7"/>
      <c r="B801" s="7"/>
      <c r="C801" s="7"/>
      <c r="D801" s="7"/>
    </row>
    <row r="802" spans="1:4" ht="14.25" customHeight="1" x14ac:dyDescent="0.2">
      <c r="A802" s="7"/>
      <c r="B802" s="7"/>
      <c r="C802" s="7"/>
      <c r="D802" s="7"/>
    </row>
    <row r="803" spans="1:4" ht="14.25" customHeight="1" x14ac:dyDescent="0.2">
      <c r="A803" s="7"/>
      <c r="B803" s="7"/>
      <c r="C803" s="7"/>
      <c r="D803" s="7"/>
    </row>
    <row r="804" spans="1:4" ht="14.25" customHeight="1" x14ac:dyDescent="0.2">
      <c r="A804" s="7"/>
      <c r="B804" s="7"/>
      <c r="C804" s="7"/>
      <c r="D804" s="7"/>
    </row>
    <row r="805" spans="1:4" ht="14.25" customHeight="1" x14ac:dyDescent="0.2">
      <c r="A805" s="7"/>
      <c r="B805" s="7"/>
      <c r="C805" s="7"/>
      <c r="D805" s="7"/>
    </row>
    <row r="806" spans="1:4" ht="14.25" customHeight="1" x14ac:dyDescent="0.2">
      <c r="A806" s="7"/>
      <c r="B806" s="7"/>
      <c r="C806" s="7"/>
      <c r="D806" s="7"/>
    </row>
    <row r="807" spans="1:4" ht="14.25" customHeight="1" x14ac:dyDescent="0.2">
      <c r="A807" s="7"/>
      <c r="B807" s="7"/>
      <c r="C807" s="7"/>
      <c r="D807" s="7"/>
    </row>
    <row r="808" spans="1:4" ht="14.25" customHeight="1" x14ac:dyDescent="0.2">
      <c r="A808" s="7"/>
      <c r="B808" s="7"/>
      <c r="C808" s="7"/>
      <c r="D808" s="7"/>
    </row>
    <row r="809" spans="1:4" ht="14.25" customHeight="1" x14ac:dyDescent="0.2">
      <c r="A809" s="7"/>
      <c r="B809" s="7"/>
      <c r="C809" s="7"/>
      <c r="D809" s="7"/>
    </row>
    <row r="810" spans="1:4" ht="14.25" customHeight="1" x14ac:dyDescent="0.2">
      <c r="A810" s="7"/>
      <c r="B810" s="7"/>
      <c r="C810" s="7"/>
      <c r="D810" s="7"/>
    </row>
    <row r="811" spans="1:4" ht="14.25" customHeight="1" x14ac:dyDescent="0.2">
      <c r="A811" s="7"/>
      <c r="B811" s="7"/>
      <c r="C811" s="7"/>
      <c r="D811" s="7"/>
    </row>
    <row r="812" spans="1:4" ht="14.25" customHeight="1" x14ac:dyDescent="0.2">
      <c r="A812" s="7"/>
      <c r="B812" s="7"/>
      <c r="C812" s="7"/>
      <c r="D812" s="7"/>
    </row>
    <row r="813" spans="1:4" ht="14.25" customHeight="1" x14ac:dyDescent="0.2">
      <c r="A813" s="7"/>
      <c r="B813" s="7"/>
      <c r="C813" s="7"/>
      <c r="D813" s="7"/>
    </row>
    <row r="814" spans="1:4" ht="14.25" customHeight="1" x14ac:dyDescent="0.2">
      <c r="A814" s="7"/>
      <c r="B814" s="7"/>
      <c r="C814" s="7"/>
      <c r="D814" s="7"/>
    </row>
    <row r="815" spans="1:4" ht="14.25" customHeight="1" x14ac:dyDescent="0.2">
      <c r="A815" s="7"/>
      <c r="B815" s="7"/>
      <c r="C815" s="7"/>
      <c r="D815" s="7"/>
    </row>
    <row r="816" spans="1:4" ht="14.25" customHeight="1" x14ac:dyDescent="0.2">
      <c r="A816" s="7"/>
      <c r="B816" s="7"/>
      <c r="C816" s="7"/>
      <c r="D816" s="7"/>
    </row>
    <row r="817" spans="1:4" ht="14.25" customHeight="1" x14ac:dyDescent="0.2">
      <c r="A817" s="7"/>
      <c r="B817" s="7"/>
      <c r="C817" s="7"/>
      <c r="D817" s="7"/>
    </row>
    <row r="818" spans="1:4" ht="14.25" customHeight="1" x14ac:dyDescent="0.2">
      <c r="A818" s="7"/>
      <c r="B818" s="7"/>
      <c r="C818" s="7"/>
      <c r="D818" s="7"/>
    </row>
    <row r="819" spans="1:4" ht="14.25" customHeight="1" x14ac:dyDescent="0.2">
      <c r="A819" s="7"/>
      <c r="B819" s="7"/>
      <c r="C819" s="7"/>
      <c r="D819" s="7"/>
    </row>
    <row r="820" spans="1:4" ht="14.25" customHeight="1" x14ac:dyDescent="0.2">
      <c r="A820" s="7"/>
      <c r="B820" s="7"/>
      <c r="C820" s="7"/>
      <c r="D820" s="7"/>
    </row>
    <row r="821" spans="1:4" ht="14.25" customHeight="1" x14ac:dyDescent="0.2">
      <c r="A821" s="7"/>
      <c r="B821" s="7"/>
      <c r="C821" s="7"/>
      <c r="D821" s="7"/>
    </row>
    <row r="822" spans="1:4" ht="14.25" customHeight="1" x14ac:dyDescent="0.2">
      <c r="A822" s="7"/>
      <c r="B822" s="7"/>
      <c r="C822" s="7"/>
      <c r="D822" s="7"/>
    </row>
    <row r="823" spans="1:4" ht="14.25" customHeight="1" x14ac:dyDescent="0.2">
      <c r="A823" s="7"/>
      <c r="B823" s="7"/>
      <c r="C823" s="7"/>
      <c r="D823" s="7"/>
    </row>
    <row r="824" spans="1:4" ht="14.25" customHeight="1" x14ac:dyDescent="0.2">
      <c r="A824" s="7"/>
      <c r="B824" s="7"/>
      <c r="C824" s="7"/>
      <c r="D824" s="7"/>
    </row>
    <row r="825" spans="1:4" ht="14.25" customHeight="1" x14ac:dyDescent="0.2">
      <c r="A825" s="7"/>
      <c r="B825" s="7"/>
      <c r="C825" s="7"/>
      <c r="D825" s="7"/>
    </row>
    <row r="826" spans="1:4" ht="14.25" customHeight="1" x14ac:dyDescent="0.2">
      <c r="A826" s="7"/>
      <c r="B826" s="7"/>
      <c r="C826" s="7"/>
      <c r="D826" s="7"/>
    </row>
    <row r="827" spans="1:4" ht="14.25" customHeight="1" x14ac:dyDescent="0.2">
      <c r="A827" s="7"/>
      <c r="B827" s="7"/>
      <c r="C827" s="7"/>
      <c r="D827" s="7"/>
    </row>
    <row r="828" spans="1:4" ht="14.25" customHeight="1" x14ac:dyDescent="0.2">
      <c r="A828" s="7"/>
      <c r="B828" s="7"/>
      <c r="C828" s="7"/>
      <c r="D828" s="7"/>
    </row>
    <row r="829" spans="1:4" ht="14.25" customHeight="1" x14ac:dyDescent="0.2">
      <c r="A829" s="7"/>
      <c r="B829" s="7"/>
      <c r="C829" s="7"/>
      <c r="D829" s="7"/>
    </row>
    <row r="830" spans="1:4" ht="14.25" customHeight="1" x14ac:dyDescent="0.2">
      <c r="A830" s="7"/>
      <c r="B830" s="7"/>
      <c r="C830" s="7"/>
      <c r="D830" s="7"/>
    </row>
    <row r="831" spans="1:4" ht="14.25" customHeight="1" x14ac:dyDescent="0.2">
      <c r="A831" s="7"/>
      <c r="B831" s="7"/>
      <c r="C831" s="7"/>
      <c r="D831" s="7"/>
    </row>
    <row r="832" spans="1:4" ht="14.25" customHeight="1" x14ac:dyDescent="0.2">
      <c r="A832" s="7"/>
      <c r="B832" s="7"/>
      <c r="C832" s="7"/>
      <c r="D832" s="7"/>
    </row>
    <row r="833" spans="1:4" ht="14.25" customHeight="1" x14ac:dyDescent="0.2">
      <c r="A833" s="7"/>
      <c r="B833" s="7"/>
      <c r="C833" s="7"/>
      <c r="D833" s="7"/>
    </row>
    <row r="834" spans="1:4" ht="14.25" customHeight="1" x14ac:dyDescent="0.2">
      <c r="A834" s="7"/>
      <c r="B834" s="7"/>
      <c r="C834" s="7"/>
      <c r="D834" s="7"/>
    </row>
    <row r="835" spans="1:4" ht="14.25" customHeight="1" x14ac:dyDescent="0.2">
      <c r="A835" s="7"/>
      <c r="B835" s="7"/>
      <c r="C835" s="7"/>
      <c r="D835" s="7"/>
    </row>
    <row r="836" spans="1:4" ht="14.25" customHeight="1" x14ac:dyDescent="0.2">
      <c r="A836" s="7"/>
      <c r="B836" s="7"/>
      <c r="C836" s="7"/>
      <c r="D836" s="7"/>
    </row>
    <row r="837" spans="1:4" ht="14.25" customHeight="1" x14ac:dyDescent="0.2">
      <c r="A837" s="7"/>
      <c r="B837" s="7"/>
      <c r="C837" s="7"/>
      <c r="D837" s="7"/>
    </row>
    <row r="838" spans="1:4" ht="14.25" customHeight="1" x14ac:dyDescent="0.2">
      <c r="A838" s="7"/>
      <c r="B838" s="7"/>
      <c r="C838" s="7"/>
      <c r="D838" s="7"/>
    </row>
    <row r="839" spans="1:4" ht="14.25" customHeight="1" x14ac:dyDescent="0.2">
      <c r="A839" s="7"/>
      <c r="B839" s="7"/>
      <c r="C839" s="7"/>
      <c r="D839" s="7"/>
    </row>
    <row r="840" spans="1:4" ht="14.25" customHeight="1" x14ac:dyDescent="0.2">
      <c r="A840" s="7"/>
      <c r="B840" s="7"/>
      <c r="C840" s="7"/>
      <c r="D840" s="7"/>
    </row>
    <row r="841" spans="1:4" ht="14.25" customHeight="1" x14ac:dyDescent="0.2">
      <c r="A841" s="7"/>
      <c r="B841" s="7"/>
      <c r="C841" s="7"/>
      <c r="D841" s="7"/>
    </row>
    <row r="842" spans="1:4" ht="14.25" customHeight="1" x14ac:dyDescent="0.2">
      <c r="A842" s="7"/>
      <c r="B842" s="7"/>
      <c r="C842" s="7"/>
      <c r="D842" s="7"/>
    </row>
    <row r="843" spans="1:4" ht="14.25" customHeight="1" x14ac:dyDescent="0.2">
      <c r="A843" s="7"/>
      <c r="B843" s="7"/>
      <c r="C843" s="7"/>
      <c r="D843" s="7"/>
    </row>
    <row r="844" spans="1:4" ht="14.25" customHeight="1" x14ac:dyDescent="0.2">
      <c r="A844" s="7"/>
      <c r="B844" s="7"/>
      <c r="C844" s="7"/>
      <c r="D844" s="7"/>
    </row>
    <row r="845" spans="1:4" ht="14.25" customHeight="1" x14ac:dyDescent="0.2">
      <c r="A845" s="7"/>
      <c r="B845" s="7"/>
      <c r="C845" s="7"/>
      <c r="D845" s="7"/>
    </row>
    <row r="846" spans="1:4" ht="14.25" customHeight="1" x14ac:dyDescent="0.2">
      <c r="A846" s="7"/>
      <c r="B846" s="7"/>
      <c r="C846" s="7"/>
      <c r="D846" s="7"/>
    </row>
    <row r="847" spans="1:4" ht="14.25" customHeight="1" x14ac:dyDescent="0.2">
      <c r="A847" s="7"/>
      <c r="B847" s="7"/>
      <c r="C847" s="7"/>
      <c r="D847" s="7"/>
    </row>
    <row r="848" spans="1:4" ht="14.25" customHeight="1" x14ac:dyDescent="0.2">
      <c r="A848" s="7"/>
      <c r="B848" s="7"/>
      <c r="C848" s="7"/>
      <c r="D848" s="7"/>
    </row>
    <row r="849" spans="1:4" ht="14.25" customHeight="1" x14ac:dyDescent="0.2">
      <c r="A849" s="7"/>
      <c r="B849" s="7"/>
      <c r="C849" s="7"/>
      <c r="D849" s="7"/>
    </row>
    <row r="850" spans="1:4" ht="14.25" customHeight="1" x14ac:dyDescent="0.2">
      <c r="A850" s="7"/>
      <c r="B850" s="7"/>
      <c r="C850" s="7"/>
      <c r="D850" s="7"/>
    </row>
    <row r="851" spans="1:4" ht="14.25" customHeight="1" x14ac:dyDescent="0.2">
      <c r="A851" s="7"/>
      <c r="B851" s="7"/>
      <c r="C851" s="7"/>
      <c r="D851" s="7"/>
    </row>
    <row r="852" spans="1:4" ht="14.25" customHeight="1" x14ac:dyDescent="0.2">
      <c r="A852" s="7"/>
      <c r="B852" s="7"/>
      <c r="C852" s="7"/>
      <c r="D852" s="7"/>
    </row>
    <row r="853" spans="1:4" ht="14.25" customHeight="1" x14ac:dyDescent="0.2">
      <c r="A853" s="7"/>
      <c r="B853" s="7"/>
      <c r="C853" s="7"/>
      <c r="D853" s="7"/>
    </row>
    <row r="854" spans="1:4" ht="14.25" customHeight="1" x14ac:dyDescent="0.2">
      <c r="A854" s="7"/>
      <c r="B854" s="7"/>
      <c r="C854" s="7"/>
      <c r="D854" s="7"/>
    </row>
    <row r="855" spans="1:4" ht="14.25" customHeight="1" x14ac:dyDescent="0.2">
      <c r="A855" s="7"/>
      <c r="B855" s="7"/>
      <c r="C855" s="7"/>
      <c r="D855" s="7"/>
    </row>
    <row r="856" spans="1:4" ht="14.25" customHeight="1" x14ac:dyDescent="0.2">
      <c r="A856" s="7"/>
      <c r="B856" s="7"/>
      <c r="C856" s="7"/>
      <c r="D856" s="7"/>
    </row>
    <row r="857" spans="1:4" ht="14.25" customHeight="1" x14ac:dyDescent="0.2">
      <c r="A857" s="7"/>
      <c r="B857" s="7"/>
      <c r="C857" s="7"/>
      <c r="D857" s="7"/>
    </row>
    <row r="858" spans="1:4" ht="14.25" customHeight="1" x14ac:dyDescent="0.2">
      <c r="A858" s="7"/>
      <c r="B858" s="7"/>
      <c r="C858" s="7"/>
      <c r="D858" s="7"/>
    </row>
    <row r="859" spans="1:4" ht="14.25" customHeight="1" x14ac:dyDescent="0.2">
      <c r="A859" s="7"/>
      <c r="B859" s="7"/>
      <c r="C859" s="7"/>
      <c r="D859" s="7"/>
    </row>
    <row r="860" spans="1:4" ht="14.25" customHeight="1" x14ac:dyDescent="0.2">
      <c r="A860" s="7"/>
      <c r="B860" s="7"/>
      <c r="C860" s="7"/>
      <c r="D860" s="7"/>
    </row>
    <row r="861" spans="1:4" ht="14.25" customHeight="1" x14ac:dyDescent="0.2">
      <c r="A861" s="7"/>
      <c r="B861" s="7"/>
      <c r="C861" s="7"/>
      <c r="D861" s="7"/>
    </row>
    <row r="862" spans="1:4" ht="14.25" customHeight="1" x14ac:dyDescent="0.2">
      <c r="A862" s="7"/>
      <c r="B862" s="7"/>
      <c r="C862" s="7"/>
      <c r="D862" s="7"/>
    </row>
    <row r="863" spans="1:4" ht="14.25" customHeight="1" x14ac:dyDescent="0.2">
      <c r="A863" s="7"/>
      <c r="B863" s="7"/>
      <c r="C863" s="7"/>
      <c r="D863" s="7"/>
    </row>
    <row r="864" spans="1:4" ht="14.25" customHeight="1" x14ac:dyDescent="0.2">
      <c r="A864" s="7"/>
      <c r="B864" s="7"/>
      <c r="C864" s="7"/>
      <c r="D864" s="7"/>
    </row>
    <row r="865" spans="1:4" ht="14.25" customHeight="1" x14ac:dyDescent="0.2">
      <c r="A865" s="7"/>
      <c r="B865" s="7"/>
      <c r="C865" s="7"/>
      <c r="D865" s="7"/>
    </row>
    <row r="866" spans="1:4" ht="14.25" customHeight="1" x14ac:dyDescent="0.2">
      <c r="A866" s="7"/>
      <c r="B866" s="7"/>
      <c r="C866" s="7"/>
      <c r="D866" s="7"/>
    </row>
    <row r="867" spans="1:4" ht="14.25" customHeight="1" x14ac:dyDescent="0.2">
      <c r="A867" s="7"/>
      <c r="B867" s="7"/>
      <c r="C867" s="7"/>
      <c r="D867" s="7"/>
    </row>
    <row r="868" spans="1:4" ht="14.25" customHeight="1" x14ac:dyDescent="0.2">
      <c r="A868" s="7"/>
      <c r="B868" s="7"/>
      <c r="C868" s="7"/>
      <c r="D868" s="7"/>
    </row>
    <row r="869" spans="1:4" ht="14.25" customHeight="1" x14ac:dyDescent="0.2">
      <c r="A869" s="7"/>
      <c r="B869" s="7"/>
      <c r="C869" s="7"/>
      <c r="D869" s="7"/>
    </row>
    <row r="870" spans="1:4" ht="14.25" customHeight="1" x14ac:dyDescent="0.2">
      <c r="A870" s="7"/>
      <c r="B870" s="7"/>
      <c r="C870" s="7"/>
      <c r="D870" s="7"/>
    </row>
    <row r="871" spans="1:4" ht="14.25" customHeight="1" x14ac:dyDescent="0.2">
      <c r="A871" s="7"/>
      <c r="B871" s="7"/>
      <c r="C871" s="7"/>
      <c r="D871" s="7"/>
    </row>
    <row r="872" spans="1:4" ht="14.25" customHeight="1" x14ac:dyDescent="0.2">
      <c r="A872" s="7"/>
      <c r="B872" s="7"/>
      <c r="C872" s="7"/>
      <c r="D872" s="7"/>
    </row>
    <row r="873" spans="1:4" ht="14.25" customHeight="1" x14ac:dyDescent="0.2">
      <c r="A873" s="7"/>
      <c r="B873" s="7"/>
      <c r="C873" s="7"/>
      <c r="D873" s="7"/>
    </row>
    <row r="874" spans="1:4" ht="14.25" customHeight="1" x14ac:dyDescent="0.2">
      <c r="A874" s="7"/>
      <c r="B874" s="7"/>
      <c r="C874" s="7"/>
      <c r="D874" s="7"/>
    </row>
    <row r="875" spans="1:4" ht="14.25" customHeight="1" x14ac:dyDescent="0.2">
      <c r="A875" s="7"/>
      <c r="B875" s="7"/>
      <c r="C875" s="7"/>
      <c r="D875" s="7"/>
    </row>
    <row r="876" spans="1:4" ht="14.25" customHeight="1" x14ac:dyDescent="0.2">
      <c r="A876" s="7"/>
      <c r="B876" s="7"/>
      <c r="C876" s="7"/>
      <c r="D876" s="7"/>
    </row>
    <row r="877" spans="1:4" ht="14.25" customHeight="1" x14ac:dyDescent="0.2">
      <c r="A877" s="7"/>
      <c r="B877" s="7"/>
      <c r="C877" s="7"/>
      <c r="D877" s="7"/>
    </row>
    <row r="878" spans="1:4" ht="14.25" customHeight="1" x14ac:dyDescent="0.2">
      <c r="A878" s="7"/>
      <c r="B878" s="7"/>
      <c r="C878" s="7"/>
      <c r="D878" s="7"/>
    </row>
    <row r="879" spans="1:4" ht="14.25" customHeight="1" x14ac:dyDescent="0.2">
      <c r="A879" s="7"/>
      <c r="B879" s="7"/>
      <c r="C879" s="7"/>
      <c r="D879" s="7"/>
    </row>
    <row r="880" spans="1:4" ht="14.25" customHeight="1" x14ac:dyDescent="0.2">
      <c r="A880" s="7"/>
      <c r="B880" s="7"/>
      <c r="C880" s="7"/>
      <c r="D880" s="7"/>
    </row>
    <row r="881" spans="1:4" ht="14.25" customHeight="1" x14ac:dyDescent="0.2">
      <c r="A881" s="7"/>
      <c r="B881" s="7"/>
      <c r="C881" s="7"/>
      <c r="D881" s="7"/>
    </row>
    <row r="882" spans="1:4" ht="14.25" customHeight="1" x14ac:dyDescent="0.2">
      <c r="A882" s="7"/>
      <c r="B882" s="7"/>
      <c r="C882" s="7"/>
      <c r="D882" s="7"/>
    </row>
    <row r="883" spans="1:4" ht="14.25" customHeight="1" x14ac:dyDescent="0.2">
      <c r="A883" s="7"/>
      <c r="B883" s="7"/>
      <c r="C883" s="7"/>
      <c r="D883" s="7"/>
    </row>
    <row r="884" spans="1:4" ht="14.25" customHeight="1" x14ac:dyDescent="0.2">
      <c r="A884" s="7"/>
      <c r="B884" s="7"/>
      <c r="C884" s="7"/>
      <c r="D884" s="7"/>
    </row>
    <row r="885" spans="1:4" ht="14.25" customHeight="1" x14ac:dyDescent="0.2">
      <c r="A885" s="7"/>
      <c r="B885" s="7"/>
      <c r="C885" s="7"/>
      <c r="D885" s="7"/>
    </row>
    <row r="886" spans="1:4" ht="14.25" customHeight="1" x14ac:dyDescent="0.2">
      <c r="A886" s="7"/>
      <c r="B886" s="7"/>
      <c r="C886" s="7"/>
      <c r="D886" s="7"/>
    </row>
    <row r="887" spans="1:4" ht="14.25" customHeight="1" x14ac:dyDescent="0.2">
      <c r="A887" s="7"/>
      <c r="B887" s="7"/>
      <c r="C887" s="7"/>
      <c r="D887" s="7"/>
    </row>
    <row r="888" spans="1:4" ht="14.25" customHeight="1" x14ac:dyDescent="0.2">
      <c r="A888" s="7"/>
      <c r="B888" s="7"/>
      <c r="C888" s="7"/>
      <c r="D888" s="7"/>
    </row>
    <row r="889" spans="1:4" ht="14.25" customHeight="1" x14ac:dyDescent="0.2">
      <c r="A889" s="7"/>
      <c r="B889" s="7"/>
      <c r="C889" s="7"/>
      <c r="D889" s="7"/>
    </row>
    <row r="890" spans="1:4" ht="14.25" customHeight="1" x14ac:dyDescent="0.2">
      <c r="A890" s="7"/>
      <c r="B890" s="7"/>
      <c r="C890" s="7"/>
      <c r="D890" s="7"/>
    </row>
    <row r="891" spans="1:4" ht="14.25" customHeight="1" x14ac:dyDescent="0.2">
      <c r="A891" s="7"/>
      <c r="B891" s="7"/>
      <c r="C891" s="7"/>
      <c r="D891" s="7"/>
    </row>
    <row r="892" spans="1:4" ht="14.25" customHeight="1" x14ac:dyDescent="0.2">
      <c r="A892" s="7"/>
      <c r="B892" s="7"/>
      <c r="C892" s="7"/>
      <c r="D892" s="7"/>
    </row>
    <row r="893" spans="1:4" ht="14.25" customHeight="1" x14ac:dyDescent="0.2">
      <c r="A893" s="7"/>
      <c r="B893" s="7"/>
      <c r="C893" s="7"/>
      <c r="D893" s="7"/>
    </row>
    <row r="894" spans="1:4" ht="14.25" customHeight="1" x14ac:dyDescent="0.2">
      <c r="A894" s="7"/>
      <c r="B894" s="7"/>
      <c r="C894" s="7"/>
      <c r="D894" s="7"/>
    </row>
    <row r="895" spans="1:4" ht="14.25" customHeight="1" x14ac:dyDescent="0.2">
      <c r="A895" s="7"/>
      <c r="B895" s="7"/>
      <c r="C895" s="7"/>
      <c r="D895" s="7"/>
    </row>
    <row r="896" spans="1:4" ht="14.25" customHeight="1" x14ac:dyDescent="0.2">
      <c r="A896" s="7"/>
      <c r="B896" s="7"/>
      <c r="C896" s="7"/>
      <c r="D896" s="7"/>
    </row>
    <row r="897" spans="1:4" ht="14.25" customHeight="1" x14ac:dyDescent="0.2">
      <c r="A897" s="7"/>
      <c r="B897" s="7"/>
      <c r="C897" s="7"/>
      <c r="D897" s="7"/>
    </row>
    <row r="898" spans="1:4" ht="14.25" customHeight="1" x14ac:dyDescent="0.2">
      <c r="A898" s="7"/>
      <c r="B898" s="7"/>
      <c r="C898" s="7"/>
      <c r="D898" s="7"/>
    </row>
    <row r="899" spans="1:4" ht="14.25" customHeight="1" x14ac:dyDescent="0.2">
      <c r="A899" s="7"/>
      <c r="B899" s="7"/>
      <c r="C899" s="7"/>
      <c r="D899" s="7"/>
    </row>
    <row r="900" spans="1:4" ht="14.25" customHeight="1" x14ac:dyDescent="0.2">
      <c r="A900" s="7"/>
      <c r="B900" s="7"/>
      <c r="C900" s="7"/>
      <c r="D900" s="7"/>
    </row>
    <row r="901" spans="1:4" ht="14.25" customHeight="1" x14ac:dyDescent="0.2">
      <c r="A901" s="7"/>
      <c r="B901" s="7"/>
      <c r="C901" s="7"/>
      <c r="D901" s="7"/>
    </row>
    <row r="902" spans="1:4" ht="14.25" customHeight="1" x14ac:dyDescent="0.2">
      <c r="A902" s="7"/>
      <c r="B902" s="7"/>
      <c r="C902" s="7"/>
      <c r="D902" s="7"/>
    </row>
    <row r="903" spans="1:4" ht="14.25" customHeight="1" x14ac:dyDescent="0.2">
      <c r="A903" s="7"/>
      <c r="B903" s="7"/>
      <c r="C903" s="7"/>
      <c r="D903" s="7"/>
    </row>
    <row r="904" spans="1:4" ht="14.25" customHeight="1" x14ac:dyDescent="0.2">
      <c r="A904" s="7"/>
      <c r="B904" s="7"/>
      <c r="C904" s="7"/>
      <c r="D904" s="7"/>
    </row>
    <row r="905" spans="1:4" ht="14.25" customHeight="1" x14ac:dyDescent="0.2">
      <c r="A905" s="7"/>
      <c r="B905" s="7"/>
      <c r="C905" s="7"/>
      <c r="D905" s="7"/>
    </row>
    <row r="906" spans="1:4" ht="14.25" customHeight="1" x14ac:dyDescent="0.2">
      <c r="A906" s="7"/>
      <c r="B906" s="7"/>
      <c r="C906" s="7"/>
      <c r="D906" s="7"/>
    </row>
    <row r="907" spans="1:4" ht="14.25" customHeight="1" x14ac:dyDescent="0.2">
      <c r="A907" s="7"/>
      <c r="B907" s="7"/>
      <c r="C907" s="7"/>
      <c r="D907" s="7"/>
    </row>
    <row r="908" spans="1:4" ht="14.25" customHeight="1" x14ac:dyDescent="0.2">
      <c r="A908" s="7"/>
      <c r="B908" s="7"/>
      <c r="C908" s="7"/>
      <c r="D908" s="7"/>
    </row>
    <row r="909" spans="1:4" ht="14.25" customHeight="1" x14ac:dyDescent="0.2">
      <c r="A909" s="7"/>
      <c r="B909" s="7"/>
      <c r="C909" s="7"/>
      <c r="D909" s="7"/>
    </row>
    <row r="910" spans="1:4" ht="14.25" customHeight="1" x14ac:dyDescent="0.2">
      <c r="A910" s="7"/>
      <c r="B910" s="7"/>
      <c r="C910" s="7"/>
      <c r="D910" s="7"/>
    </row>
    <row r="911" spans="1:4" ht="14.25" customHeight="1" x14ac:dyDescent="0.2">
      <c r="A911" s="7"/>
      <c r="B911" s="7"/>
      <c r="C911" s="7"/>
      <c r="D911" s="7"/>
    </row>
    <row r="912" spans="1:4" ht="14.25" customHeight="1" x14ac:dyDescent="0.2">
      <c r="A912" s="7"/>
      <c r="B912" s="7"/>
      <c r="C912" s="7"/>
      <c r="D912" s="7"/>
    </row>
    <row r="913" spans="1:4" ht="14.25" customHeight="1" x14ac:dyDescent="0.2">
      <c r="A913" s="7"/>
      <c r="B913" s="7"/>
      <c r="C913" s="7"/>
      <c r="D913" s="7"/>
    </row>
    <row r="914" spans="1:4" ht="14.25" customHeight="1" x14ac:dyDescent="0.2">
      <c r="A914" s="7"/>
      <c r="B914" s="7"/>
      <c r="C914" s="7"/>
      <c r="D914" s="7"/>
    </row>
    <row r="915" spans="1:4" ht="14.25" customHeight="1" x14ac:dyDescent="0.2">
      <c r="A915" s="7"/>
      <c r="B915" s="7"/>
      <c r="C915" s="7"/>
      <c r="D915" s="7"/>
    </row>
    <row r="916" spans="1:4" ht="14.25" customHeight="1" x14ac:dyDescent="0.2">
      <c r="A916" s="7"/>
      <c r="B916" s="7"/>
      <c r="C916" s="7"/>
      <c r="D916" s="7"/>
    </row>
    <row r="917" spans="1:4" ht="14.25" customHeight="1" x14ac:dyDescent="0.2">
      <c r="A917" s="7"/>
      <c r="B917" s="7"/>
      <c r="C917" s="7"/>
      <c r="D917" s="7"/>
    </row>
    <row r="918" spans="1:4" ht="14.25" customHeight="1" x14ac:dyDescent="0.2">
      <c r="A918" s="7"/>
      <c r="B918" s="7"/>
      <c r="C918" s="7"/>
      <c r="D918" s="7"/>
    </row>
    <row r="919" spans="1:4" ht="14.25" customHeight="1" x14ac:dyDescent="0.2">
      <c r="A919" s="7"/>
      <c r="B919" s="7"/>
      <c r="C919" s="7"/>
      <c r="D919" s="7"/>
    </row>
    <row r="920" spans="1:4" ht="14.25" customHeight="1" x14ac:dyDescent="0.2">
      <c r="A920" s="7"/>
      <c r="B920" s="7"/>
      <c r="C920" s="7"/>
      <c r="D920" s="7"/>
    </row>
    <row r="921" spans="1:4" ht="14.25" customHeight="1" x14ac:dyDescent="0.2">
      <c r="A921" s="7"/>
      <c r="B921" s="7"/>
      <c r="C921" s="7"/>
      <c r="D921" s="7"/>
    </row>
    <row r="922" spans="1:4" ht="14.25" customHeight="1" x14ac:dyDescent="0.2">
      <c r="A922" s="7"/>
      <c r="B922" s="7"/>
      <c r="C922" s="7"/>
      <c r="D922" s="7"/>
    </row>
    <row r="923" spans="1:4" ht="14.25" customHeight="1" x14ac:dyDescent="0.2">
      <c r="A923" s="7"/>
      <c r="B923" s="7"/>
      <c r="C923" s="7"/>
      <c r="D923" s="7"/>
    </row>
    <row r="924" spans="1:4" ht="14.25" customHeight="1" x14ac:dyDescent="0.2">
      <c r="A924" s="7"/>
      <c r="B924" s="7"/>
      <c r="C924" s="7"/>
      <c r="D924" s="7"/>
    </row>
    <row r="925" spans="1:4" ht="14.25" customHeight="1" x14ac:dyDescent="0.2">
      <c r="A925" s="7"/>
      <c r="B925" s="7"/>
      <c r="C925" s="7"/>
      <c r="D925" s="7"/>
    </row>
    <row r="926" spans="1:4" ht="14.25" customHeight="1" x14ac:dyDescent="0.2">
      <c r="A926" s="7"/>
      <c r="B926" s="7"/>
      <c r="C926" s="7"/>
      <c r="D926" s="7"/>
    </row>
    <row r="927" spans="1:4" ht="14.25" customHeight="1" x14ac:dyDescent="0.2">
      <c r="A927" s="7"/>
      <c r="B927" s="7"/>
      <c r="C927" s="7"/>
      <c r="D927" s="7"/>
    </row>
    <row r="928" spans="1:4" ht="14.25" customHeight="1" x14ac:dyDescent="0.2">
      <c r="A928" s="7"/>
      <c r="B928" s="7"/>
      <c r="C928" s="7"/>
      <c r="D928" s="7"/>
    </row>
    <row r="929" spans="1:4" ht="14.25" customHeight="1" x14ac:dyDescent="0.2">
      <c r="A929" s="7"/>
      <c r="B929" s="7"/>
      <c r="C929" s="7"/>
      <c r="D929" s="7"/>
    </row>
    <row r="930" spans="1:4" ht="14.25" customHeight="1" x14ac:dyDescent="0.2">
      <c r="A930" s="7"/>
      <c r="B930" s="7"/>
      <c r="C930" s="7"/>
      <c r="D930" s="7"/>
    </row>
    <row r="931" spans="1:4" ht="14.25" customHeight="1" x14ac:dyDescent="0.2">
      <c r="A931" s="7"/>
      <c r="B931" s="7"/>
      <c r="C931" s="7"/>
      <c r="D931" s="7"/>
    </row>
    <row r="932" spans="1:4" ht="14.25" customHeight="1" x14ac:dyDescent="0.2">
      <c r="A932" s="7"/>
      <c r="B932" s="7"/>
      <c r="C932" s="7"/>
      <c r="D932" s="7"/>
    </row>
    <row r="933" spans="1:4" ht="14.25" customHeight="1" x14ac:dyDescent="0.2">
      <c r="A933" s="7"/>
      <c r="B933" s="7"/>
      <c r="C933" s="7"/>
      <c r="D933" s="7"/>
    </row>
    <row r="934" spans="1:4" ht="14.25" customHeight="1" x14ac:dyDescent="0.2">
      <c r="A934" s="7"/>
      <c r="B934" s="7"/>
      <c r="C934" s="7"/>
      <c r="D934" s="7"/>
    </row>
    <row r="935" spans="1:4" ht="14.25" customHeight="1" x14ac:dyDescent="0.2">
      <c r="A935" s="7"/>
      <c r="B935" s="7"/>
      <c r="C935" s="7"/>
      <c r="D935" s="7"/>
    </row>
    <row r="936" spans="1:4" ht="14.25" customHeight="1" x14ac:dyDescent="0.2">
      <c r="A936" s="7"/>
      <c r="B936" s="7"/>
      <c r="C936" s="7"/>
      <c r="D936" s="7"/>
    </row>
    <row r="937" spans="1:4" ht="14.25" customHeight="1" x14ac:dyDescent="0.2">
      <c r="A937" s="7"/>
      <c r="B937" s="7"/>
      <c r="C937" s="7"/>
      <c r="D937" s="7"/>
    </row>
    <row r="938" spans="1:4" ht="14.25" customHeight="1" x14ac:dyDescent="0.2">
      <c r="A938" s="7"/>
      <c r="B938" s="7"/>
      <c r="C938" s="7"/>
      <c r="D938" s="7"/>
    </row>
    <row r="939" spans="1:4" ht="14.25" customHeight="1" x14ac:dyDescent="0.2">
      <c r="A939" s="7"/>
      <c r="B939" s="7"/>
      <c r="C939" s="7"/>
      <c r="D939" s="7"/>
    </row>
    <row r="940" spans="1:4" ht="14.25" customHeight="1" x14ac:dyDescent="0.2">
      <c r="A940" s="7"/>
      <c r="B940" s="7"/>
      <c r="C940" s="7"/>
      <c r="D940" s="7"/>
    </row>
    <row r="941" spans="1:4" ht="14.25" customHeight="1" x14ac:dyDescent="0.2">
      <c r="A941" s="7"/>
      <c r="B941" s="7"/>
      <c r="C941" s="7"/>
      <c r="D941" s="7"/>
    </row>
    <row r="942" spans="1:4" ht="14.25" customHeight="1" x14ac:dyDescent="0.2">
      <c r="A942" s="7"/>
      <c r="B942" s="7"/>
      <c r="C942" s="7"/>
      <c r="D942" s="7"/>
    </row>
    <row r="943" spans="1:4" ht="14.25" customHeight="1" x14ac:dyDescent="0.2">
      <c r="A943" s="7"/>
      <c r="B943" s="7"/>
      <c r="C943" s="7"/>
      <c r="D943" s="7"/>
    </row>
    <row r="944" spans="1:4" ht="14.25" customHeight="1" x14ac:dyDescent="0.2">
      <c r="A944" s="7"/>
      <c r="B944" s="7"/>
      <c r="C944" s="7"/>
      <c r="D944" s="7"/>
    </row>
    <row r="945" spans="1:4" ht="14.25" customHeight="1" x14ac:dyDescent="0.2">
      <c r="A945" s="7"/>
      <c r="B945" s="7"/>
      <c r="C945" s="7"/>
      <c r="D945" s="7"/>
    </row>
    <row r="946" spans="1:4" ht="14.25" customHeight="1" x14ac:dyDescent="0.2">
      <c r="A946" s="7"/>
      <c r="B946" s="7"/>
      <c r="C946" s="7"/>
      <c r="D946" s="7"/>
    </row>
    <row r="947" spans="1:4" ht="14.25" customHeight="1" x14ac:dyDescent="0.2">
      <c r="A947" s="7"/>
      <c r="B947" s="7"/>
      <c r="C947" s="7"/>
      <c r="D947" s="7"/>
    </row>
    <row r="948" spans="1:4" ht="14.25" customHeight="1" x14ac:dyDescent="0.2">
      <c r="A948" s="7"/>
      <c r="B948" s="7"/>
      <c r="C948" s="7"/>
      <c r="D948" s="7"/>
    </row>
    <row r="949" spans="1:4" ht="14.25" customHeight="1" x14ac:dyDescent="0.2">
      <c r="A949" s="7"/>
      <c r="B949" s="7"/>
      <c r="C949" s="7"/>
      <c r="D949" s="7"/>
    </row>
    <row r="950" spans="1:4" ht="14.25" customHeight="1" x14ac:dyDescent="0.2">
      <c r="A950" s="7"/>
      <c r="B950" s="7"/>
      <c r="C950" s="7"/>
      <c r="D950" s="7"/>
    </row>
    <row r="951" spans="1:4" ht="14.25" customHeight="1" x14ac:dyDescent="0.2">
      <c r="A951" s="7"/>
      <c r="B951" s="7"/>
      <c r="C951" s="7"/>
      <c r="D951" s="7"/>
    </row>
    <row r="952" spans="1:4" ht="14.25" customHeight="1" x14ac:dyDescent="0.2">
      <c r="A952" s="7"/>
      <c r="B952" s="7"/>
      <c r="C952" s="7"/>
      <c r="D952" s="7"/>
    </row>
    <row r="953" spans="1:4" ht="14.25" customHeight="1" x14ac:dyDescent="0.2">
      <c r="A953" s="7"/>
      <c r="B953" s="7"/>
      <c r="C953" s="7"/>
      <c r="D953" s="7"/>
    </row>
    <row r="954" spans="1:4" ht="14.25" customHeight="1" x14ac:dyDescent="0.2">
      <c r="A954" s="7"/>
      <c r="B954" s="7"/>
      <c r="C954" s="7"/>
      <c r="D954" s="7"/>
    </row>
    <row r="955" spans="1:4" ht="14.25" customHeight="1" x14ac:dyDescent="0.2">
      <c r="A955" s="7"/>
      <c r="B955" s="7"/>
      <c r="C955" s="7"/>
      <c r="D955" s="7"/>
    </row>
    <row r="956" spans="1:4" ht="14.25" customHeight="1" x14ac:dyDescent="0.2">
      <c r="A956" s="7"/>
      <c r="B956" s="7"/>
      <c r="C956" s="7"/>
      <c r="D956" s="7"/>
    </row>
    <row r="957" spans="1:4" ht="14.25" customHeight="1" x14ac:dyDescent="0.2">
      <c r="A957" s="7"/>
      <c r="B957" s="7"/>
      <c r="C957" s="7"/>
      <c r="D957" s="7"/>
    </row>
    <row r="958" spans="1:4" ht="14.25" customHeight="1" x14ac:dyDescent="0.2">
      <c r="A958" s="7"/>
      <c r="B958" s="7"/>
      <c r="C958" s="7"/>
      <c r="D958" s="7"/>
    </row>
    <row r="959" spans="1:4" ht="14.25" customHeight="1" x14ac:dyDescent="0.2">
      <c r="A959" s="7"/>
      <c r="B959" s="7"/>
      <c r="C959" s="7"/>
      <c r="D959" s="7"/>
    </row>
    <row r="960" spans="1:4" ht="14.25" customHeight="1" x14ac:dyDescent="0.2">
      <c r="A960" s="7"/>
      <c r="B960" s="7"/>
      <c r="C960" s="7"/>
      <c r="D960" s="7"/>
    </row>
    <row r="961" spans="1:4" ht="14.25" customHeight="1" x14ac:dyDescent="0.2">
      <c r="A961" s="7"/>
      <c r="B961" s="7"/>
      <c r="C961" s="7"/>
      <c r="D961" s="7"/>
    </row>
    <row r="962" spans="1:4" ht="14.25" customHeight="1" x14ac:dyDescent="0.2">
      <c r="A962" s="7"/>
      <c r="B962" s="7"/>
      <c r="C962" s="7"/>
      <c r="D962" s="7"/>
    </row>
    <row r="963" spans="1:4" ht="14.25" customHeight="1" x14ac:dyDescent="0.2">
      <c r="A963" s="7"/>
      <c r="B963" s="7"/>
      <c r="C963" s="7"/>
      <c r="D963" s="7"/>
    </row>
    <row r="964" spans="1:4" ht="14.25" customHeight="1" x14ac:dyDescent="0.2">
      <c r="A964" s="7"/>
      <c r="B964" s="7"/>
      <c r="C964" s="7"/>
      <c r="D964" s="7"/>
    </row>
    <row r="965" spans="1:4" ht="14.25" customHeight="1" x14ac:dyDescent="0.2">
      <c r="A965" s="7"/>
      <c r="B965" s="7"/>
      <c r="C965" s="7"/>
      <c r="D965" s="7"/>
    </row>
    <row r="966" spans="1:4" ht="14.25" customHeight="1" x14ac:dyDescent="0.2">
      <c r="A966" s="7"/>
      <c r="B966" s="7"/>
      <c r="C966" s="7"/>
      <c r="D966" s="7"/>
    </row>
    <row r="967" spans="1:4" ht="14.25" customHeight="1" x14ac:dyDescent="0.2">
      <c r="A967" s="7"/>
      <c r="B967" s="7"/>
      <c r="C967" s="7"/>
      <c r="D967" s="7"/>
    </row>
    <row r="968" spans="1:4" ht="14.25" customHeight="1" x14ac:dyDescent="0.2">
      <c r="A968" s="7"/>
      <c r="B968" s="7"/>
      <c r="C968" s="7"/>
      <c r="D968" s="7"/>
    </row>
    <row r="969" spans="1:4" ht="14.25" customHeight="1" x14ac:dyDescent="0.2">
      <c r="A969" s="7"/>
      <c r="B969" s="7"/>
      <c r="C969" s="7"/>
      <c r="D969" s="7"/>
    </row>
    <row r="970" spans="1:4" ht="14.25" customHeight="1" x14ac:dyDescent="0.2">
      <c r="A970" s="7"/>
      <c r="B970" s="7"/>
      <c r="C970" s="7"/>
      <c r="D970" s="7"/>
    </row>
    <row r="971" spans="1:4" ht="14.25" customHeight="1" x14ac:dyDescent="0.2">
      <c r="A971" s="7"/>
      <c r="B971" s="7"/>
      <c r="C971" s="7"/>
      <c r="D971" s="7"/>
    </row>
    <row r="972" spans="1:4" ht="14.25" customHeight="1" x14ac:dyDescent="0.2">
      <c r="A972" s="7"/>
      <c r="B972" s="7"/>
      <c r="C972" s="7"/>
      <c r="D972" s="7"/>
    </row>
    <row r="973" spans="1:4" ht="14.25" customHeight="1" x14ac:dyDescent="0.2">
      <c r="A973" s="7"/>
      <c r="B973" s="7"/>
      <c r="C973" s="7"/>
      <c r="D973" s="7"/>
    </row>
    <row r="974" spans="1:4" ht="14.25" customHeight="1" x14ac:dyDescent="0.2">
      <c r="A974" s="7"/>
      <c r="B974" s="7"/>
      <c r="C974" s="7"/>
      <c r="D974" s="7"/>
    </row>
    <row r="975" spans="1:4" ht="14.25" customHeight="1" x14ac:dyDescent="0.2">
      <c r="A975" s="7"/>
      <c r="B975" s="7"/>
      <c r="C975" s="7"/>
      <c r="D975" s="7"/>
    </row>
    <row r="976" spans="1:4" ht="14.25" customHeight="1" x14ac:dyDescent="0.2">
      <c r="A976" s="7"/>
      <c r="B976" s="7"/>
      <c r="C976" s="7"/>
      <c r="D976" s="7"/>
    </row>
    <row r="977" spans="1:4" ht="14.25" customHeight="1" x14ac:dyDescent="0.2">
      <c r="A977" s="7"/>
      <c r="B977" s="7"/>
      <c r="C977" s="7"/>
      <c r="D977" s="7"/>
    </row>
    <row r="978" spans="1:4" ht="14.25" customHeight="1" x14ac:dyDescent="0.2">
      <c r="A978" s="7"/>
      <c r="B978" s="7"/>
      <c r="C978" s="7"/>
      <c r="D978" s="7"/>
    </row>
    <row r="979" spans="1:4" ht="14.25" customHeight="1" x14ac:dyDescent="0.2">
      <c r="A979" s="7"/>
      <c r="B979" s="7"/>
      <c r="C979" s="7"/>
      <c r="D979" s="7"/>
    </row>
    <row r="980" spans="1:4" ht="14.25" customHeight="1" x14ac:dyDescent="0.2">
      <c r="A980" s="7"/>
      <c r="B980" s="7"/>
      <c r="C980" s="7"/>
      <c r="D980" s="7"/>
    </row>
    <row r="981" spans="1:4" ht="14.25" customHeight="1" x14ac:dyDescent="0.2">
      <c r="A981" s="7"/>
      <c r="B981" s="7"/>
      <c r="C981" s="7"/>
      <c r="D981" s="7"/>
    </row>
    <row r="982" spans="1:4" ht="14.25" customHeight="1" x14ac:dyDescent="0.2">
      <c r="A982" s="7"/>
      <c r="B982" s="7"/>
      <c r="C982" s="7"/>
      <c r="D982" s="7"/>
    </row>
    <row r="983" spans="1:4" ht="14.25" customHeight="1" x14ac:dyDescent="0.2">
      <c r="A983" s="7"/>
      <c r="B983" s="7"/>
      <c r="C983" s="7"/>
      <c r="D983" s="7"/>
    </row>
    <row r="984" spans="1:4" ht="14.25" customHeight="1" x14ac:dyDescent="0.2">
      <c r="A984" s="7"/>
      <c r="B984" s="7"/>
      <c r="C984" s="7"/>
      <c r="D984" s="7"/>
    </row>
    <row r="985" spans="1:4" ht="14.25" customHeight="1" x14ac:dyDescent="0.2">
      <c r="A985" s="7"/>
      <c r="B985" s="7"/>
      <c r="C985" s="7"/>
      <c r="D985" s="7"/>
    </row>
    <row r="986" spans="1:4" ht="14.25" customHeight="1" x14ac:dyDescent="0.2">
      <c r="A986" s="7"/>
      <c r="B986" s="7"/>
      <c r="C986" s="7"/>
      <c r="D986" s="7"/>
    </row>
    <row r="987" spans="1:4" ht="14.25" customHeight="1" x14ac:dyDescent="0.2">
      <c r="A987" s="7"/>
      <c r="B987" s="7"/>
      <c r="C987" s="7"/>
      <c r="D987" s="7"/>
    </row>
    <row r="988" spans="1:4" ht="14.25" customHeight="1" x14ac:dyDescent="0.2">
      <c r="A988" s="7"/>
      <c r="B988" s="7"/>
      <c r="C988" s="7"/>
      <c r="D988" s="7"/>
    </row>
    <row r="989" spans="1:4" ht="14.25" customHeight="1" x14ac:dyDescent="0.2">
      <c r="A989" s="7"/>
      <c r="B989" s="7"/>
      <c r="C989" s="7"/>
      <c r="D989" s="7"/>
    </row>
    <row r="990" spans="1:4" ht="14.25" customHeight="1" x14ac:dyDescent="0.2">
      <c r="A990" s="7"/>
      <c r="B990" s="7"/>
      <c r="C990" s="7"/>
      <c r="D990" s="7"/>
    </row>
    <row r="991" spans="1:4" ht="14.25" customHeight="1" x14ac:dyDescent="0.2">
      <c r="A991" s="7"/>
      <c r="B991" s="7"/>
      <c r="C991" s="7"/>
      <c r="D991" s="7"/>
    </row>
    <row r="992" spans="1:4" ht="14.25" customHeight="1" x14ac:dyDescent="0.2">
      <c r="A992" s="7"/>
      <c r="B992" s="7"/>
      <c r="C992" s="7"/>
      <c r="D992" s="7"/>
    </row>
    <row r="993" spans="1:4" ht="14.25" customHeight="1" x14ac:dyDescent="0.2">
      <c r="A993" s="7"/>
      <c r="B993" s="7"/>
      <c r="C993" s="7"/>
      <c r="D993" s="7"/>
    </row>
    <row r="994" spans="1:4" ht="14.25" customHeight="1" x14ac:dyDescent="0.2">
      <c r="A994" s="7"/>
      <c r="B994" s="7"/>
      <c r="C994" s="7"/>
      <c r="D994" s="7"/>
    </row>
    <row r="995" spans="1:4" ht="14.25" customHeight="1" x14ac:dyDescent="0.2">
      <c r="A995" s="7"/>
      <c r="B995" s="7"/>
      <c r="C995" s="7"/>
      <c r="D995" s="7"/>
    </row>
    <row r="996" spans="1:4" ht="14.25" customHeight="1" x14ac:dyDescent="0.2">
      <c r="A996" s="7"/>
      <c r="B996" s="7"/>
      <c r="C996" s="7"/>
      <c r="D996" s="7"/>
    </row>
    <row r="997" spans="1:4" ht="14.25" customHeight="1" x14ac:dyDescent="0.2">
      <c r="A997" s="7"/>
      <c r="B997" s="7"/>
      <c r="C997" s="7"/>
      <c r="D997" s="7"/>
    </row>
    <row r="998" spans="1:4" ht="14.25" customHeight="1" x14ac:dyDescent="0.2">
      <c r="A998" s="7"/>
      <c r="B998" s="7"/>
      <c r="C998" s="7"/>
      <c r="D998" s="7"/>
    </row>
    <row r="999" spans="1:4" ht="14.25" customHeight="1" x14ac:dyDescent="0.2">
      <c r="A999" s="7"/>
      <c r="B999" s="7"/>
      <c r="C999" s="7"/>
      <c r="D999" s="7"/>
    </row>
    <row r="1000" spans="1:4" ht="14.25" customHeight="1" x14ac:dyDescent="0.2">
      <c r="A1000" s="7"/>
      <c r="B1000" s="7"/>
      <c r="C1000" s="7"/>
      <c r="D1000" s="7"/>
    </row>
    <row r="1001" spans="1:4" ht="14.25" customHeight="1" x14ac:dyDescent="0.2">
      <c r="A1001" s="7"/>
      <c r="B1001" s="7"/>
      <c r="C1001" s="7"/>
      <c r="D1001" s="7"/>
    </row>
    <row r="1002" spans="1:4" ht="14.25" customHeight="1" x14ac:dyDescent="0.2">
      <c r="A1002" s="7"/>
      <c r="B1002" s="7"/>
      <c r="C1002" s="7"/>
      <c r="D1002" s="7"/>
    </row>
    <row r="1003" spans="1:4" ht="14.25" customHeight="1" x14ac:dyDescent="0.2">
      <c r="A1003" s="7"/>
      <c r="B1003" s="7"/>
      <c r="C1003" s="7"/>
      <c r="D1003" s="7"/>
    </row>
    <row r="1004" spans="1:4" ht="14.25" customHeight="1" x14ac:dyDescent="0.2">
      <c r="A1004" s="7"/>
      <c r="B1004" s="7"/>
      <c r="C1004" s="7"/>
      <c r="D1004" s="7"/>
    </row>
    <row r="1005" spans="1:4" ht="14.25" customHeight="1" x14ac:dyDescent="0.2">
      <c r="A1005" s="7"/>
      <c r="B1005" s="7"/>
      <c r="C1005" s="7"/>
      <c r="D1005" s="7"/>
    </row>
    <row r="1006" spans="1:4" ht="14.25" customHeight="1" x14ac:dyDescent="0.2">
      <c r="A1006" s="7"/>
      <c r="B1006" s="7"/>
      <c r="C1006" s="7"/>
      <c r="D1006" s="7"/>
    </row>
    <row r="1007" spans="1:4" ht="14.25" customHeight="1" x14ac:dyDescent="0.2">
      <c r="A1007" s="7"/>
      <c r="B1007" s="7"/>
      <c r="C1007" s="7"/>
      <c r="D1007" s="7"/>
    </row>
    <row r="1008" spans="1:4" ht="14.25" customHeight="1" x14ac:dyDescent="0.2">
      <c r="A1008" s="7"/>
      <c r="B1008" s="7"/>
      <c r="C1008" s="7"/>
      <c r="D1008" s="7"/>
    </row>
    <row r="1009" spans="1:4" ht="14.25" customHeight="1" x14ac:dyDescent="0.2">
      <c r="A1009" s="7"/>
      <c r="B1009" s="7"/>
      <c r="C1009" s="7"/>
      <c r="D1009" s="7"/>
    </row>
    <row r="1010" spans="1:4" ht="14.25" customHeight="1" x14ac:dyDescent="0.2">
      <c r="A1010" s="7"/>
      <c r="B1010" s="7"/>
      <c r="C1010" s="7"/>
      <c r="D1010" s="7"/>
    </row>
    <row r="1011" spans="1:4" ht="14.25" customHeight="1" x14ac:dyDescent="0.2">
      <c r="A1011" s="7"/>
      <c r="B1011" s="7"/>
      <c r="C1011" s="7"/>
      <c r="D1011" s="7"/>
    </row>
    <row r="1012" spans="1:4" ht="14.25" customHeight="1" x14ac:dyDescent="0.2">
      <c r="A1012" s="7"/>
      <c r="B1012" s="7"/>
      <c r="C1012" s="7"/>
      <c r="D1012" s="7"/>
    </row>
    <row r="1013" spans="1:4" ht="14.25" customHeight="1" x14ac:dyDescent="0.2">
      <c r="A1013" s="7"/>
      <c r="B1013" s="7"/>
      <c r="C1013" s="7"/>
      <c r="D1013" s="7"/>
    </row>
    <row r="1014" spans="1:4" ht="14.25" customHeight="1" x14ac:dyDescent="0.2">
      <c r="A1014" s="7"/>
      <c r="B1014" s="7"/>
      <c r="C1014" s="7"/>
      <c r="D1014" s="7"/>
    </row>
    <row r="1015" spans="1:4" ht="14.25" customHeight="1" x14ac:dyDescent="0.2">
      <c r="A1015" s="7"/>
      <c r="B1015" s="7"/>
      <c r="C1015" s="7"/>
      <c r="D1015" s="7"/>
    </row>
    <row r="1016" spans="1:4" ht="14.25" customHeight="1" x14ac:dyDescent="0.2">
      <c r="A1016" s="7"/>
      <c r="B1016" s="7"/>
      <c r="C1016" s="7"/>
      <c r="D1016" s="7"/>
    </row>
    <row r="1017" spans="1:4" ht="14.25" customHeight="1" x14ac:dyDescent="0.2">
      <c r="A1017" s="7"/>
      <c r="B1017" s="7"/>
      <c r="C1017" s="7"/>
      <c r="D1017" s="7"/>
    </row>
    <row r="1018" spans="1:4" ht="14.25" customHeight="1" x14ac:dyDescent="0.2">
      <c r="A1018" s="7"/>
      <c r="B1018" s="7"/>
      <c r="C1018" s="7"/>
      <c r="D1018" s="7"/>
    </row>
    <row r="1019" spans="1:4" ht="14.25" customHeight="1" x14ac:dyDescent="0.2">
      <c r="A1019" s="7"/>
      <c r="B1019" s="7"/>
      <c r="C1019" s="7"/>
      <c r="D1019" s="7"/>
    </row>
    <row r="1020" spans="1:4" ht="14.25" customHeight="1" x14ac:dyDescent="0.2">
      <c r="A1020" s="7"/>
      <c r="B1020" s="7"/>
      <c r="C1020" s="7"/>
      <c r="D1020" s="7"/>
    </row>
    <row r="1021" spans="1:4" ht="14.25" customHeight="1" x14ac:dyDescent="0.2">
      <c r="A1021" s="7"/>
      <c r="B1021" s="7"/>
      <c r="C1021" s="7"/>
      <c r="D1021" s="7"/>
    </row>
    <row r="1022" spans="1:4" ht="14.25" customHeight="1" x14ac:dyDescent="0.2">
      <c r="A1022" s="7"/>
      <c r="B1022" s="7"/>
      <c r="C1022" s="7"/>
      <c r="D1022" s="7"/>
    </row>
    <row r="1023" spans="1:4" ht="14.25" customHeight="1" x14ac:dyDescent="0.2">
      <c r="A1023" s="7"/>
      <c r="B1023" s="7"/>
      <c r="C1023" s="7"/>
      <c r="D1023" s="7"/>
    </row>
    <row r="1024" spans="1:4" ht="14.25" customHeight="1" x14ac:dyDescent="0.2">
      <c r="A1024" s="7"/>
      <c r="B1024" s="7"/>
      <c r="C1024" s="7"/>
      <c r="D1024" s="7"/>
    </row>
  </sheetData>
  <mergeCells count="27">
    <mergeCell ref="A1:A2"/>
    <mergeCell ref="B1:B2"/>
    <mergeCell ref="C1:D1"/>
    <mergeCell ref="A97:A98"/>
    <mergeCell ref="C97:D97"/>
    <mergeCell ref="C85:D85"/>
    <mergeCell ref="A73:A74"/>
    <mergeCell ref="B73:B74"/>
    <mergeCell ref="C73:D73"/>
    <mergeCell ref="B97:B98"/>
    <mergeCell ref="B85:B86"/>
    <mergeCell ref="A85:A86"/>
    <mergeCell ref="A13:A14"/>
    <mergeCell ref="B13:B14"/>
    <mergeCell ref="C13:D13"/>
    <mergeCell ref="A61:A62"/>
    <mergeCell ref="A25:A26"/>
    <mergeCell ref="B25:B26"/>
    <mergeCell ref="C25:D25"/>
    <mergeCell ref="C37:D37"/>
    <mergeCell ref="C49:D49"/>
    <mergeCell ref="C61:D61"/>
    <mergeCell ref="A37:A38"/>
    <mergeCell ref="B37:B38"/>
    <mergeCell ref="B61:B62"/>
    <mergeCell ref="B49:B50"/>
    <mergeCell ref="A49:A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8"/>
  <sheetViews>
    <sheetView workbookViewId="0">
      <selection activeCell="E16" sqref="E16:F25"/>
    </sheetView>
  </sheetViews>
  <sheetFormatPr defaultColWidth="12.625" defaultRowHeight="15" customHeight="1" x14ac:dyDescent="0.2"/>
  <cols>
    <col min="1" max="1" width="6.875" customWidth="1"/>
    <col min="2" max="2" width="48.375" customWidth="1"/>
    <col min="3" max="4" width="9.5" customWidth="1"/>
    <col min="5" max="5" width="10.375" customWidth="1"/>
    <col min="6" max="6" width="18.125" customWidth="1"/>
    <col min="7" max="24" width="8" customWidth="1"/>
  </cols>
  <sheetData>
    <row r="1" spans="1:24" ht="24" customHeight="1" thickBot="1" x14ac:dyDescent="0.25">
      <c r="A1" s="156" t="s">
        <v>464</v>
      </c>
      <c r="B1" s="107"/>
      <c r="C1" s="7"/>
      <c r="D1" s="7"/>
    </row>
    <row r="2" spans="1:24" ht="16.5" customHeight="1" thickBot="1" x14ac:dyDescent="0.25">
      <c r="A2" s="180" t="s">
        <v>0</v>
      </c>
      <c r="B2" s="181" t="s">
        <v>463</v>
      </c>
      <c r="C2" s="181" t="s">
        <v>33</v>
      </c>
      <c r="D2" s="153" t="s">
        <v>34</v>
      </c>
      <c r="E2" s="181" t="s">
        <v>13</v>
      </c>
      <c r="F2" s="182" t="s">
        <v>290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6.5" customHeight="1" thickBot="1" x14ac:dyDescent="0.25">
      <c r="A3" s="154">
        <v>1</v>
      </c>
      <c r="B3" s="189" t="s">
        <v>468</v>
      </c>
      <c r="C3" s="175">
        <v>7554</v>
      </c>
      <c r="D3" s="176">
        <v>10136</v>
      </c>
      <c r="E3" s="177">
        <v>17690</v>
      </c>
      <c r="F3" s="177">
        <f>(E3/543030)*100000</f>
        <v>3257.6469071690331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16.5" customHeight="1" thickBot="1" x14ac:dyDescent="0.25">
      <c r="A4" s="154">
        <v>2</v>
      </c>
      <c r="B4" s="189" t="s">
        <v>461</v>
      </c>
      <c r="C4" s="175">
        <v>4196</v>
      </c>
      <c r="D4" s="176">
        <v>10049</v>
      </c>
      <c r="E4" s="177">
        <v>14245</v>
      </c>
      <c r="F4" s="177">
        <f t="shared" ref="F4:F12" si="0">(E4/543030)*100000</f>
        <v>2623.2436513636449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6.5" customHeight="1" thickBot="1" x14ac:dyDescent="0.25">
      <c r="A5" s="154">
        <v>3</v>
      </c>
      <c r="B5" s="189" t="s">
        <v>469</v>
      </c>
      <c r="C5" s="175">
        <v>3616</v>
      </c>
      <c r="D5" s="176">
        <v>7358</v>
      </c>
      <c r="E5" s="177">
        <v>10974</v>
      </c>
      <c r="F5" s="177">
        <f t="shared" si="0"/>
        <v>2020.8828241533618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16.5" customHeight="1" thickBot="1" x14ac:dyDescent="0.25">
      <c r="A6" s="154">
        <v>4</v>
      </c>
      <c r="B6" s="189" t="s">
        <v>470</v>
      </c>
      <c r="C6" s="175">
        <v>4133</v>
      </c>
      <c r="D6" s="176">
        <v>2931</v>
      </c>
      <c r="E6" s="177">
        <v>7064</v>
      </c>
      <c r="F6" s="177">
        <f t="shared" si="0"/>
        <v>1300.8489402058819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16.5" customHeight="1" thickBot="1" x14ac:dyDescent="0.25">
      <c r="A7" s="154">
        <v>5</v>
      </c>
      <c r="B7" s="189" t="s">
        <v>471</v>
      </c>
      <c r="C7" s="175">
        <v>2438</v>
      </c>
      <c r="D7" s="176">
        <v>4565</v>
      </c>
      <c r="E7" s="177">
        <v>7003</v>
      </c>
      <c r="F7" s="177">
        <f t="shared" si="0"/>
        <v>1289.6156750087473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ht="16.5" customHeight="1" thickBot="1" x14ac:dyDescent="0.25">
      <c r="A8" s="154">
        <v>6</v>
      </c>
      <c r="B8" s="189" t="s">
        <v>472</v>
      </c>
      <c r="C8" s="175">
        <v>1986</v>
      </c>
      <c r="D8" s="176">
        <v>4216</v>
      </c>
      <c r="E8" s="177">
        <v>6202</v>
      </c>
      <c r="F8" s="177">
        <f t="shared" si="0"/>
        <v>1142.1100123381764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16.5" customHeight="1" thickBot="1" x14ac:dyDescent="0.25">
      <c r="A9" s="154">
        <v>7</v>
      </c>
      <c r="B9" s="189" t="s">
        <v>473</v>
      </c>
      <c r="C9" s="175">
        <v>1926</v>
      </c>
      <c r="D9" s="176">
        <v>2460</v>
      </c>
      <c r="E9" s="177">
        <v>4386</v>
      </c>
      <c r="F9" s="177">
        <f t="shared" si="0"/>
        <v>807.69018286282517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ht="16.5" customHeight="1" thickBot="1" x14ac:dyDescent="0.25">
      <c r="A10" s="154">
        <v>8</v>
      </c>
      <c r="B10" s="189" t="s">
        <v>474</v>
      </c>
      <c r="C10" s="175">
        <v>1675</v>
      </c>
      <c r="D10" s="176">
        <v>2137</v>
      </c>
      <c r="E10" s="177">
        <v>3812</v>
      </c>
      <c r="F10" s="177">
        <f t="shared" si="0"/>
        <v>701.98699887667351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16.5" customHeight="1" thickBot="1" x14ac:dyDescent="0.25">
      <c r="A11" s="154">
        <v>9</v>
      </c>
      <c r="B11" s="189" t="s">
        <v>475</v>
      </c>
      <c r="C11" s="175">
        <v>1424</v>
      </c>
      <c r="D11" s="176">
        <v>2091</v>
      </c>
      <c r="E11" s="177">
        <v>3515</v>
      </c>
      <c r="F11" s="177">
        <f t="shared" si="0"/>
        <v>647.29388799882145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6.5" customHeight="1" thickBot="1" x14ac:dyDescent="0.25">
      <c r="A12" s="155">
        <v>10</v>
      </c>
      <c r="B12" s="190" t="s">
        <v>476</v>
      </c>
      <c r="C12" s="178">
        <v>1187</v>
      </c>
      <c r="D12" s="179">
        <v>1260</v>
      </c>
      <c r="E12" s="177">
        <v>2447</v>
      </c>
      <c r="F12" s="177">
        <f t="shared" si="0"/>
        <v>450.61967110472722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23.25" customHeight="1" x14ac:dyDescent="0.2">
      <c r="A13" s="7"/>
      <c r="B13" s="107"/>
      <c r="C13" s="7"/>
      <c r="D13" s="7"/>
    </row>
    <row r="14" spans="1:24" ht="22.5" customHeight="1" thickBot="1" x14ac:dyDescent="0.25">
      <c r="A14" s="156" t="s">
        <v>465</v>
      </c>
      <c r="B14" s="107"/>
      <c r="C14" s="7"/>
      <c r="D14" s="7"/>
    </row>
    <row r="15" spans="1:24" ht="16.5" customHeight="1" thickBot="1" x14ac:dyDescent="0.25">
      <c r="A15" s="180" t="s">
        <v>0</v>
      </c>
      <c r="B15" s="181" t="s">
        <v>463</v>
      </c>
      <c r="C15" s="181" t="s">
        <v>33</v>
      </c>
      <c r="D15" s="153" t="s">
        <v>34</v>
      </c>
      <c r="E15" s="181" t="s">
        <v>13</v>
      </c>
      <c r="F15" s="182" t="s">
        <v>290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16.5" customHeight="1" thickBot="1" x14ac:dyDescent="0.25">
      <c r="A16" s="154">
        <v>1</v>
      </c>
      <c r="B16" s="189" t="s">
        <v>477</v>
      </c>
      <c r="C16" s="175">
        <v>228</v>
      </c>
      <c r="D16" s="176">
        <v>204</v>
      </c>
      <c r="E16" s="177">
        <v>432</v>
      </c>
      <c r="F16" s="177">
        <f>(E16/543030)*100000</f>
        <v>79.553615822330258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16.5" customHeight="1" thickBot="1" x14ac:dyDescent="0.25">
      <c r="A17" s="154">
        <v>2</v>
      </c>
      <c r="B17" s="189" t="s">
        <v>461</v>
      </c>
      <c r="C17" s="175">
        <v>149</v>
      </c>
      <c r="D17" s="176">
        <v>226</v>
      </c>
      <c r="E17" s="177">
        <v>375</v>
      </c>
      <c r="F17" s="177">
        <f t="shared" ref="F17:F25" si="1">(E17/543030)*100000</f>
        <v>69.056958179106118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6.5" customHeight="1" thickBot="1" x14ac:dyDescent="0.25">
      <c r="A18" s="154">
        <v>3</v>
      </c>
      <c r="B18" s="189" t="s">
        <v>470</v>
      </c>
      <c r="C18" s="175">
        <v>160</v>
      </c>
      <c r="D18" s="176">
        <v>54</v>
      </c>
      <c r="E18" s="177">
        <v>214</v>
      </c>
      <c r="F18" s="177">
        <f t="shared" si="1"/>
        <v>39.408504134209899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16.5" customHeight="1" thickBot="1" x14ac:dyDescent="0.25">
      <c r="A19" s="154">
        <v>4</v>
      </c>
      <c r="B19" s="189" t="s">
        <v>478</v>
      </c>
      <c r="C19" s="175">
        <v>169</v>
      </c>
      <c r="D19" s="176">
        <v>38</v>
      </c>
      <c r="E19" s="177">
        <v>207</v>
      </c>
      <c r="F19" s="177">
        <f t="shared" si="1"/>
        <v>38.11944091486658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16.5" customHeight="1" thickBot="1" x14ac:dyDescent="0.25">
      <c r="A20" s="154">
        <v>5</v>
      </c>
      <c r="B20" s="189" t="s">
        <v>479</v>
      </c>
      <c r="C20" s="175">
        <v>83</v>
      </c>
      <c r="D20" s="176">
        <v>90</v>
      </c>
      <c r="E20" s="177">
        <v>173</v>
      </c>
      <c r="F20" s="177">
        <f t="shared" si="1"/>
        <v>31.858276706627624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16.5" customHeight="1" thickBot="1" x14ac:dyDescent="0.25">
      <c r="A21" s="154">
        <v>6</v>
      </c>
      <c r="B21" s="189" t="s">
        <v>480</v>
      </c>
      <c r="C21" s="175">
        <v>77</v>
      </c>
      <c r="D21" s="176">
        <v>91</v>
      </c>
      <c r="E21" s="177">
        <v>168</v>
      </c>
      <c r="F21" s="177">
        <f t="shared" si="1"/>
        <v>30.937517264239546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6.5" customHeight="1" thickBot="1" x14ac:dyDescent="0.25">
      <c r="A22" s="154">
        <v>7</v>
      </c>
      <c r="B22" s="189" t="s">
        <v>481</v>
      </c>
      <c r="C22" s="175">
        <v>51</v>
      </c>
      <c r="D22" s="176">
        <v>93</v>
      </c>
      <c r="E22" s="177">
        <v>144</v>
      </c>
      <c r="F22" s="177">
        <f t="shared" si="1"/>
        <v>26.517871940776754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16.5" customHeight="1" thickBot="1" x14ac:dyDescent="0.25">
      <c r="A23" s="154">
        <v>8</v>
      </c>
      <c r="B23" s="189" t="s">
        <v>482</v>
      </c>
      <c r="C23" s="175">
        <v>52</v>
      </c>
      <c r="D23" s="176">
        <v>88</v>
      </c>
      <c r="E23" s="177">
        <v>140</v>
      </c>
      <c r="F23" s="177">
        <f t="shared" si="1"/>
        <v>25.781264386866287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16.5" customHeight="1" thickBot="1" x14ac:dyDescent="0.25">
      <c r="A24" s="154">
        <v>9</v>
      </c>
      <c r="B24" s="189" t="s">
        <v>483</v>
      </c>
      <c r="C24" s="175">
        <v>39</v>
      </c>
      <c r="D24" s="176">
        <v>90</v>
      </c>
      <c r="E24" s="177">
        <v>129</v>
      </c>
      <c r="F24" s="177">
        <f t="shared" si="1"/>
        <v>23.755593613612508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 ht="16.5" customHeight="1" thickBot="1" x14ac:dyDescent="0.25">
      <c r="A25" s="155">
        <v>10</v>
      </c>
      <c r="B25" s="190" t="s">
        <v>484</v>
      </c>
      <c r="C25" s="178">
        <v>66</v>
      </c>
      <c r="D25" s="179">
        <v>58</v>
      </c>
      <c r="E25" s="177">
        <v>124</v>
      </c>
      <c r="F25" s="177">
        <f t="shared" si="1"/>
        <v>22.834834171224426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14.25" customHeight="1" x14ac:dyDescent="0.2">
      <c r="A26" s="7"/>
      <c r="B26" s="107"/>
      <c r="C26" s="7"/>
      <c r="D26" s="7"/>
    </row>
    <row r="27" spans="1:24" ht="14.25" customHeight="1" x14ac:dyDescent="0.2">
      <c r="A27" s="7"/>
      <c r="B27" s="107"/>
      <c r="C27" s="7"/>
      <c r="D27" s="7"/>
    </row>
    <row r="28" spans="1:24" ht="14.25" customHeight="1" x14ac:dyDescent="0.2">
      <c r="A28" s="7"/>
      <c r="B28" s="107"/>
      <c r="C28" s="7"/>
      <c r="D28" s="7"/>
    </row>
    <row r="29" spans="1:24" ht="14.25" customHeight="1" x14ac:dyDescent="0.2">
      <c r="A29" s="7"/>
      <c r="B29" s="107"/>
      <c r="C29" s="7"/>
      <c r="D29" s="7"/>
    </row>
    <row r="30" spans="1:24" ht="14.25" customHeight="1" x14ac:dyDescent="0.2">
      <c r="A30" s="7"/>
      <c r="B30" s="107"/>
      <c r="C30" s="7"/>
      <c r="D30" s="7"/>
    </row>
    <row r="31" spans="1:24" ht="14.25" customHeight="1" x14ac:dyDescent="0.2">
      <c r="A31" s="7"/>
      <c r="B31" s="107"/>
      <c r="C31" s="7"/>
      <c r="D31" s="7"/>
    </row>
    <row r="32" spans="1:24" ht="14.25" customHeight="1" x14ac:dyDescent="0.2">
      <c r="A32" s="7"/>
      <c r="B32" s="107"/>
      <c r="C32" s="7"/>
      <c r="D32" s="7"/>
    </row>
    <row r="33" spans="1:4" ht="14.25" customHeight="1" x14ac:dyDescent="0.2">
      <c r="A33" s="7"/>
      <c r="B33" s="107"/>
      <c r="C33" s="7"/>
      <c r="D33" s="7"/>
    </row>
    <row r="34" spans="1:4" ht="14.25" customHeight="1" x14ac:dyDescent="0.2">
      <c r="A34" s="7"/>
      <c r="B34" s="107"/>
      <c r="C34" s="7"/>
      <c r="D34" s="7"/>
    </row>
    <row r="35" spans="1:4" ht="14.25" customHeight="1" x14ac:dyDescent="0.2">
      <c r="A35" s="7"/>
      <c r="B35" s="107"/>
      <c r="C35" s="7"/>
      <c r="D35" s="7"/>
    </row>
    <row r="36" spans="1:4" ht="14.25" customHeight="1" x14ac:dyDescent="0.2">
      <c r="A36" s="7"/>
      <c r="B36" s="107"/>
      <c r="C36" s="7"/>
      <c r="D36" s="7"/>
    </row>
    <row r="37" spans="1:4" ht="14.25" customHeight="1" x14ac:dyDescent="0.2">
      <c r="A37" s="7"/>
      <c r="B37" s="107"/>
      <c r="C37" s="7"/>
      <c r="D37" s="7"/>
    </row>
    <row r="38" spans="1:4" ht="14.25" customHeight="1" x14ac:dyDescent="0.2">
      <c r="A38" s="7"/>
      <c r="B38" s="107"/>
      <c r="C38" s="7"/>
      <c r="D38" s="7"/>
    </row>
    <row r="39" spans="1:4" ht="14.25" customHeight="1" x14ac:dyDescent="0.2">
      <c r="A39" s="7"/>
      <c r="B39" s="107"/>
      <c r="C39" s="7"/>
      <c r="D39" s="7"/>
    </row>
    <row r="40" spans="1:4" ht="14.25" customHeight="1" x14ac:dyDescent="0.2">
      <c r="A40" s="7"/>
      <c r="B40" s="107"/>
      <c r="C40" s="7"/>
      <c r="D40" s="7"/>
    </row>
    <row r="41" spans="1:4" ht="14.25" customHeight="1" x14ac:dyDescent="0.2">
      <c r="A41" s="7"/>
      <c r="B41" s="107"/>
      <c r="C41" s="7"/>
      <c r="D41" s="7"/>
    </row>
    <row r="42" spans="1:4" ht="14.25" customHeight="1" x14ac:dyDescent="0.2">
      <c r="A42" s="7"/>
      <c r="B42" s="107"/>
      <c r="C42" s="7"/>
      <c r="D42" s="7"/>
    </row>
    <row r="43" spans="1:4" ht="14.25" customHeight="1" x14ac:dyDescent="0.2">
      <c r="A43" s="7"/>
      <c r="B43" s="107"/>
      <c r="C43" s="7"/>
      <c r="D43" s="7"/>
    </row>
    <row r="44" spans="1:4" ht="14.25" customHeight="1" x14ac:dyDescent="0.2">
      <c r="A44" s="7"/>
      <c r="B44" s="107"/>
      <c r="C44" s="7"/>
      <c r="D44" s="7"/>
    </row>
    <row r="45" spans="1:4" ht="14.25" customHeight="1" x14ac:dyDescent="0.2">
      <c r="A45" s="7"/>
      <c r="B45" s="107"/>
      <c r="C45" s="7"/>
      <c r="D45" s="7"/>
    </row>
    <row r="46" spans="1:4" ht="14.25" customHeight="1" x14ac:dyDescent="0.2">
      <c r="A46" s="7"/>
      <c r="B46" s="107"/>
      <c r="C46" s="7"/>
      <c r="D46" s="7"/>
    </row>
    <row r="47" spans="1:4" ht="14.25" customHeight="1" x14ac:dyDescent="0.2">
      <c r="A47" s="7"/>
      <c r="B47" s="107"/>
      <c r="C47" s="7"/>
      <c r="D47" s="7"/>
    </row>
    <row r="48" spans="1:4" ht="14.25" customHeight="1" x14ac:dyDescent="0.2">
      <c r="A48" s="7"/>
      <c r="B48" s="107"/>
      <c r="C48" s="7"/>
      <c r="D48" s="7"/>
    </row>
    <row r="49" spans="1:4" ht="14.25" customHeight="1" x14ac:dyDescent="0.2">
      <c r="A49" s="7"/>
      <c r="B49" s="107"/>
      <c r="C49" s="7"/>
      <c r="D49" s="7"/>
    </row>
    <row r="50" spans="1:4" ht="14.25" customHeight="1" x14ac:dyDescent="0.2">
      <c r="A50" s="7"/>
      <c r="B50" s="107"/>
      <c r="C50" s="7"/>
      <c r="D50" s="7"/>
    </row>
    <row r="51" spans="1:4" ht="14.25" customHeight="1" x14ac:dyDescent="0.2">
      <c r="A51" s="7"/>
      <c r="B51" s="107"/>
      <c r="C51" s="7"/>
      <c r="D51" s="7"/>
    </row>
    <row r="52" spans="1:4" ht="14.25" customHeight="1" x14ac:dyDescent="0.2">
      <c r="A52" s="7"/>
      <c r="B52" s="107"/>
      <c r="C52" s="7"/>
      <c r="D52" s="7"/>
    </row>
    <row r="53" spans="1:4" ht="14.25" customHeight="1" x14ac:dyDescent="0.2">
      <c r="A53" s="7"/>
      <c r="B53" s="107"/>
      <c r="C53" s="7"/>
      <c r="D53" s="7"/>
    </row>
    <row r="54" spans="1:4" ht="14.25" customHeight="1" x14ac:dyDescent="0.2">
      <c r="A54" s="7"/>
      <c r="B54" s="107"/>
      <c r="C54" s="7"/>
      <c r="D54" s="7"/>
    </row>
    <row r="55" spans="1:4" ht="14.25" customHeight="1" x14ac:dyDescent="0.2">
      <c r="A55" s="7"/>
      <c r="B55" s="107"/>
      <c r="C55" s="7"/>
      <c r="D55" s="7"/>
    </row>
    <row r="56" spans="1:4" ht="14.25" customHeight="1" x14ac:dyDescent="0.2">
      <c r="A56" s="7"/>
      <c r="B56" s="107"/>
      <c r="C56" s="7"/>
      <c r="D56" s="7"/>
    </row>
    <row r="57" spans="1:4" ht="14.25" customHeight="1" x14ac:dyDescent="0.2">
      <c r="A57" s="7"/>
      <c r="B57" s="107"/>
      <c r="C57" s="7"/>
      <c r="D57" s="7"/>
    </row>
    <row r="58" spans="1:4" ht="14.25" customHeight="1" x14ac:dyDescent="0.2">
      <c r="A58" s="7"/>
      <c r="B58" s="107"/>
      <c r="C58" s="7"/>
      <c r="D58" s="7"/>
    </row>
    <row r="59" spans="1:4" ht="14.25" customHeight="1" x14ac:dyDescent="0.2">
      <c r="A59" s="7"/>
      <c r="B59" s="107"/>
      <c r="C59" s="7"/>
      <c r="D59" s="7"/>
    </row>
    <row r="60" spans="1:4" ht="14.25" customHeight="1" x14ac:dyDescent="0.2">
      <c r="A60" s="7"/>
      <c r="B60" s="107"/>
      <c r="C60" s="7"/>
      <c r="D60" s="7"/>
    </row>
    <row r="61" spans="1:4" ht="14.25" customHeight="1" x14ac:dyDescent="0.2">
      <c r="A61" s="7"/>
      <c r="B61" s="107"/>
      <c r="C61" s="7"/>
      <c r="D61" s="7"/>
    </row>
    <row r="62" spans="1:4" ht="14.25" customHeight="1" x14ac:dyDescent="0.2">
      <c r="A62" s="7"/>
      <c r="B62" s="107"/>
      <c r="C62" s="7"/>
      <c r="D62" s="7"/>
    </row>
    <row r="63" spans="1:4" ht="14.25" customHeight="1" x14ac:dyDescent="0.2">
      <c r="A63" s="7"/>
      <c r="B63" s="107"/>
      <c r="C63" s="7"/>
      <c r="D63" s="7"/>
    </row>
    <row r="64" spans="1:4" ht="14.25" customHeight="1" x14ac:dyDescent="0.2">
      <c r="A64" s="7"/>
      <c r="B64" s="107"/>
      <c r="C64" s="7"/>
      <c r="D64" s="7"/>
    </row>
    <row r="65" spans="1:4" ht="14.25" customHeight="1" x14ac:dyDescent="0.2">
      <c r="A65" s="7"/>
      <c r="B65" s="107"/>
      <c r="C65" s="7"/>
      <c r="D65" s="7"/>
    </row>
    <row r="66" spans="1:4" ht="14.25" customHeight="1" x14ac:dyDescent="0.2">
      <c r="A66" s="7"/>
      <c r="B66" s="107"/>
      <c r="C66" s="7"/>
      <c r="D66" s="7"/>
    </row>
    <row r="67" spans="1:4" ht="14.25" customHeight="1" x14ac:dyDescent="0.2">
      <c r="A67" s="7"/>
      <c r="B67" s="107"/>
      <c r="C67" s="7"/>
      <c r="D67" s="7"/>
    </row>
    <row r="68" spans="1:4" ht="14.25" customHeight="1" x14ac:dyDescent="0.2">
      <c r="A68" s="7"/>
      <c r="B68" s="107"/>
      <c r="C68" s="7"/>
      <c r="D68" s="7"/>
    </row>
    <row r="69" spans="1:4" ht="14.25" customHeight="1" x14ac:dyDescent="0.2">
      <c r="A69" s="7"/>
      <c r="B69" s="107"/>
      <c r="C69" s="7"/>
      <c r="D69" s="7"/>
    </row>
    <row r="70" spans="1:4" ht="14.25" customHeight="1" x14ac:dyDescent="0.2">
      <c r="A70" s="7"/>
      <c r="B70" s="107"/>
      <c r="C70" s="7"/>
      <c r="D70" s="7"/>
    </row>
    <row r="71" spans="1:4" ht="14.25" customHeight="1" x14ac:dyDescent="0.2">
      <c r="A71" s="7"/>
      <c r="B71" s="107"/>
      <c r="C71" s="7"/>
      <c r="D71" s="7"/>
    </row>
    <row r="72" spans="1:4" ht="14.25" customHeight="1" x14ac:dyDescent="0.2">
      <c r="A72" s="7"/>
      <c r="B72" s="107"/>
      <c r="C72" s="7"/>
      <c r="D72" s="7"/>
    </row>
    <row r="73" spans="1:4" ht="14.25" customHeight="1" x14ac:dyDescent="0.2">
      <c r="A73" s="7"/>
      <c r="B73" s="107"/>
      <c r="C73" s="7"/>
      <c r="D73" s="7"/>
    </row>
    <row r="74" spans="1:4" ht="14.25" customHeight="1" x14ac:dyDescent="0.2">
      <c r="A74" s="7"/>
      <c r="B74" s="107"/>
      <c r="C74" s="7"/>
      <c r="D74" s="7"/>
    </row>
    <row r="75" spans="1:4" ht="14.25" customHeight="1" x14ac:dyDescent="0.2">
      <c r="A75" s="7"/>
      <c r="B75" s="107"/>
      <c r="C75" s="7"/>
      <c r="D75" s="7"/>
    </row>
    <row r="76" spans="1:4" ht="14.25" customHeight="1" x14ac:dyDescent="0.2">
      <c r="A76" s="7"/>
      <c r="B76" s="107"/>
      <c r="C76" s="7"/>
      <c r="D76" s="7"/>
    </row>
    <row r="77" spans="1:4" ht="14.25" customHeight="1" x14ac:dyDescent="0.2">
      <c r="A77" s="7"/>
      <c r="B77" s="107"/>
      <c r="C77" s="7"/>
      <c r="D77" s="7"/>
    </row>
    <row r="78" spans="1:4" ht="14.25" customHeight="1" x14ac:dyDescent="0.2">
      <c r="A78" s="7"/>
      <c r="B78" s="107"/>
      <c r="C78" s="7"/>
      <c r="D78" s="7"/>
    </row>
    <row r="79" spans="1:4" ht="14.25" customHeight="1" x14ac:dyDescent="0.2">
      <c r="A79" s="7"/>
      <c r="B79" s="107"/>
      <c r="C79" s="7"/>
      <c r="D79" s="7"/>
    </row>
    <row r="80" spans="1:4" ht="14.25" customHeight="1" x14ac:dyDescent="0.2">
      <c r="A80" s="7"/>
      <c r="B80" s="107"/>
      <c r="C80" s="7"/>
      <c r="D80" s="7"/>
    </row>
    <row r="81" spans="1:4" ht="14.25" customHeight="1" x14ac:dyDescent="0.2">
      <c r="A81" s="7"/>
      <c r="B81" s="107"/>
      <c r="C81" s="7"/>
      <c r="D81" s="7"/>
    </row>
    <row r="82" spans="1:4" ht="14.25" customHeight="1" x14ac:dyDescent="0.2">
      <c r="A82" s="7"/>
      <c r="B82" s="107"/>
      <c r="C82" s="7"/>
      <c r="D82" s="7"/>
    </row>
    <row r="83" spans="1:4" ht="14.25" customHeight="1" x14ac:dyDescent="0.2">
      <c r="A83" s="7"/>
      <c r="B83" s="107"/>
      <c r="C83" s="7"/>
      <c r="D83" s="7"/>
    </row>
    <row r="84" spans="1:4" ht="14.25" customHeight="1" x14ac:dyDescent="0.2">
      <c r="A84" s="7"/>
      <c r="B84" s="107"/>
      <c r="C84" s="7"/>
      <c r="D84" s="7"/>
    </row>
    <row r="85" spans="1:4" ht="14.25" customHeight="1" x14ac:dyDescent="0.2">
      <c r="A85" s="7"/>
      <c r="B85" s="107"/>
      <c r="C85" s="7"/>
      <c r="D85" s="7"/>
    </row>
    <row r="86" spans="1:4" ht="14.25" customHeight="1" x14ac:dyDescent="0.2">
      <c r="A86" s="7"/>
      <c r="B86" s="107"/>
      <c r="C86" s="7"/>
      <c r="D86" s="7"/>
    </row>
    <row r="87" spans="1:4" ht="14.25" customHeight="1" x14ac:dyDescent="0.2">
      <c r="A87" s="7"/>
      <c r="B87" s="107"/>
      <c r="C87" s="7"/>
      <c r="D87" s="7"/>
    </row>
    <row r="88" spans="1:4" ht="14.25" customHeight="1" x14ac:dyDescent="0.2">
      <c r="A88" s="7"/>
      <c r="B88" s="107"/>
      <c r="C88" s="7"/>
      <c r="D88" s="7"/>
    </row>
    <row r="89" spans="1:4" ht="14.25" customHeight="1" x14ac:dyDescent="0.2">
      <c r="A89" s="7"/>
      <c r="B89" s="107"/>
      <c r="C89" s="7"/>
      <c r="D89" s="7"/>
    </row>
    <row r="90" spans="1:4" ht="14.25" customHeight="1" x14ac:dyDescent="0.2">
      <c r="A90" s="7"/>
      <c r="B90" s="107"/>
      <c r="C90" s="7"/>
      <c r="D90" s="7"/>
    </row>
    <row r="91" spans="1:4" ht="14.25" customHeight="1" x14ac:dyDescent="0.2">
      <c r="A91" s="7"/>
      <c r="B91" s="107"/>
      <c r="C91" s="7"/>
      <c r="D91" s="7"/>
    </row>
    <row r="92" spans="1:4" ht="14.25" customHeight="1" x14ac:dyDescent="0.2">
      <c r="A92" s="7"/>
      <c r="B92" s="107"/>
      <c r="C92" s="7"/>
      <c r="D92" s="7"/>
    </row>
    <row r="93" spans="1:4" ht="14.25" customHeight="1" x14ac:dyDescent="0.2">
      <c r="A93" s="7"/>
      <c r="B93" s="107"/>
      <c r="C93" s="7"/>
      <c r="D93" s="7"/>
    </row>
    <row r="94" spans="1:4" ht="14.25" customHeight="1" x14ac:dyDescent="0.2">
      <c r="A94" s="7"/>
      <c r="B94" s="107"/>
      <c r="C94" s="7"/>
      <c r="D94" s="7"/>
    </row>
    <row r="95" spans="1:4" ht="14.25" customHeight="1" x14ac:dyDescent="0.2">
      <c r="A95" s="7"/>
      <c r="B95" s="107"/>
      <c r="C95" s="7"/>
      <c r="D95" s="7"/>
    </row>
    <row r="96" spans="1:4" ht="14.25" customHeight="1" x14ac:dyDescent="0.2">
      <c r="A96" s="7"/>
      <c r="B96" s="107"/>
      <c r="C96" s="7"/>
      <c r="D96" s="7"/>
    </row>
    <row r="97" spans="1:4" ht="14.25" customHeight="1" x14ac:dyDescent="0.2">
      <c r="A97" s="7"/>
      <c r="B97" s="107"/>
      <c r="C97" s="7"/>
      <c r="D97" s="7"/>
    </row>
    <row r="98" spans="1:4" ht="14.25" customHeight="1" x14ac:dyDescent="0.2">
      <c r="A98" s="7"/>
      <c r="B98" s="107"/>
      <c r="C98" s="7"/>
      <c r="D98" s="7"/>
    </row>
    <row r="99" spans="1:4" ht="14.25" customHeight="1" x14ac:dyDescent="0.2">
      <c r="A99" s="7"/>
      <c r="B99" s="107"/>
      <c r="C99" s="7"/>
      <c r="D99" s="7"/>
    </row>
    <row r="100" spans="1:4" ht="14.25" customHeight="1" x14ac:dyDescent="0.2">
      <c r="A100" s="7"/>
      <c r="B100" s="107"/>
      <c r="C100" s="7"/>
      <c r="D100" s="7"/>
    </row>
    <row r="101" spans="1:4" ht="14.25" customHeight="1" x14ac:dyDescent="0.2">
      <c r="A101" s="7"/>
      <c r="B101" s="107"/>
      <c r="C101" s="7"/>
      <c r="D101" s="7"/>
    </row>
    <row r="102" spans="1:4" ht="14.25" customHeight="1" x14ac:dyDescent="0.2">
      <c r="A102" s="7"/>
      <c r="B102" s="107"/>
      <c r="C102" s="7"/>
      <c r="D102" s="7"/>
    </row>
    <row r="103" spans="1:4" ht="14.25" customHeight="1" x14ac:dyDescent="0.2">
      <c r="A103" s="7"/>
      <c r="B103" s="107"/>
      <c r="C103" s="7"/>
      <c r="D103" s="7"/>
    </row>
    <row r="104" spans="1:4" ht="14.25" customHeight="1" x14ac:dyDescent="0.2">
      <c r="A104" s="7"/>
      <c r="B104" s="107"/>
      <c r="C104" s="7"/>
      <c r="D104" s="7"/>
    </row>
    <row r="105" spans="1:4" ht="14.25" customHeight="1" x14ac:dyDescent="0.2">
      <c r="A105" s="7"/>
      <c r="B105" s="107"/>
      <c r="C105" s="7"/>
      <c r="D105" s="7"/>
    </row>
    <row r="106" spans="1:4" ht="14.25" customHeight="1" x14ac:dyDescent="0.2">
      <c r="A106" s="7"/>
      <c r="B106" s="107"/>
      <c r="C106" s="7"/>
      <c r="D106" s="7"/>
    </row>
    <row r="107" spans="1:4" ht="14.25" customHeight="1" x14ac:dyDescent="0.2">
      <c r="A107" s="7"/>
      <c r="B107" s="107"/>
      <c r="C107" s="7"/>
      <c r="D107" s="7"/>
    </row>
    <row r="108" spans="1:4" ht="14.25" customHeight="1" x14ac:dyDescent="0.2">
      <c r="A108" s="7"/>
      <c r="B108" s="107"/>
      <c r="C108" s="7"/>
      <c r="D108" s="7"/>
    </row>
    <row r="109" spans="1:4" ht="14.25" customHeight="1" x14ac:dyDescent="0.2">
      <c r="A109" s="7"/>
      <c r="B109" s="107"/>
      <c r="C109" s="7"/>
      <c r="D109" s="7"/>
    </row>
    <row r="110" spans="1:4" ht="14.25" customHeight="1" x14ac:dyDescent="0.2">
      <c r="A110" s="7"/>
      <c r="B110" s="107"/>
      <c r="C110" s="7"/>
      <c r="D110" s="7"/>
    </row>
    <row r="111" spans="1:4" ht="14.25" customHeight="1" x14ac:dyDescent="0.2">
      <c r="A111" s="7"/>
      <c r="B111" s="107"/>
      <c r="C111" s="7"/>
      <c r="D111" s="7"/>
    </row>
    <row r="112" spans="1:4" ht="14.25" customHeight="1" x14ac:dyDescent="0.2">
      <c r="A112" s="7"/>
      <c r="B112" s="107"/>
      <c r="C112" s="7"/>
      <c r="D112" s="7"/>
    </row>
    <row r="113" spans="1:4" ht="14.25" customHeight="1" x14ac:dyDescent="0.2">
      <c r="A113" s="7"/>
      <c r="B113" s="107"/>
      <c r="C113" s="7"/>
      <c r="D113" s="7"/>
    </row>
    <row r="114" spans="1:4" ht="14.25" customHeight="1" x14ac:dyDescent="0.2">
      <c r="A114" s="7"/>
      <c r="B114" s="107"/>
      <c r="C114" s="7"/>
      <c r="D114" s="7"/>
    </row>
    <row r="115" spans="1:4" ht="14.25" customHeight="1" x14ac:dyDescent="0.2">
      <c r="A115" s="7"/>
      <c r="B115" s="107"/>
      <c r="C115" s="7"/>
      <c r="D115" s="7"/>
    </row>
    <row r="116" spans="1:4" ht="14.25" customHeight="1" x14ac:dyDescent="0.2">
      <c r="A116" s="7"/>
      <c r="B116" s="107"/>
      <c r="C116" s="7"/>
      <c r="D116" s="7"/>
    </row>
    <row r="117" spans="1:4" ht="14.25" customHeight="1" x14ac:dyDescent="0.2">
      <c r="A117" s="7"/>
      <c r="B117" s="107"/>
      <c r="C117" s="7"/>
      <c r="D117" s="7"/>
    </row>
    <row r="118" spans="1:4" ht="14.25" customHeight="1" x14ac:dyDescent="0.2">
      <c r="A118" s="7"/>
      <c r="B118" s="107"/>
      <c r="C118" s="7"/>
      <c r="D118" s="7"/>
    </row>
    <row r="119" spans="1:4" ht="14.25" customHeight="1" x14ac:dyDescent="0.2">
      <c r="A119" s="7"/>
      <c r="B119" s="107"/>
      <c r="C119" s="7"/>
      <c r="D119" s="7"/>
    </row>
    <row r="120" spans="1:4" ht="14.25" customHeight="1" x14ac:dyDescent="0.2">
      <c r="A120" s="7"/>
      <c r="B120" s="107"/>
      <c r="C120" s="7"/>
      <c r="D120" s="7"/>
    </row>
    <row r="121" spans="1:4" ht="14.25" customHeight="1" x14ac:dyDescent="0.2">
      <c r="A121" s="7"/>
      <c r="B121" s="107"/>
      <c r="C121" s="7"/>
      <c r="D121" s="7"/>
    </row>
    <row r="122" spans="1:4" ht="14.25" customHeight="1" x14ac:dyDescent="0.2">
      <c r="A122" s="7"/>
      <c r="B122" s="107"/>
      <c r="C122" s="7"/>
      <c r="D122" s="7"/>
    </row>
    <row r="123" spans="1:4" ht="14.25" customHeight="1" x14ac:dyDescent="0.2">
      <c r="A123" s="7"/>
      <c r="B123" s="107"/>
      <c r="C123" s="7"/>
      <c r="D123" s="7"/>
    </row>
    <row r="124" spans="1:4" ht="14.25" customHeight="1" x14ac:dyDescent="0.2">
      <c r="A124" s="7"/>
      <c r="B124" s="107"/>
      <c r="C124" s="7"/>
      <c r="D124" s="7"/>
    </row>
    <row r="125" spans="1:4" ht="14.25" customHeight="1" x14ac:dyDescent="0.2">
      <c r="A125" s="7"/>
      <c r="B125" s="107"/>
      <c r="C125" s="7"/>
      <c r="D125" s="7"/>
    </row>
    <row r="126" spans="1:4" ht="14.25" customHeight="1" x14ac:dyDescent="0.2">
      <c r="A126" s="7"/>
      <c r="B126" s="107"/>
      <c r="C126" s="7"/>
      <c r="D126" s="7"/>
    </row>
    <row r="127" spans="1:4" ht="14.25" customHeight="1" x14ac:dyDescent="0.2">
      <c r="A127" s="7"/>
      <c r="B127" s="107"/>
      <c r="C127" s="7"/>
      <c r="D127" s="7"/>
    </row>
    <row r="128" spans="1:4" ht="14.25" customHeight="1" x14ac:dyDescent="0.2">
      <c r="A128" s="7"/>
      <c r="B128" s="107"/>
      <c r="C128" s="7"/>
      <c r="D128" s="7"/>
    </row>
    <row r="129" spans="1:4" ht="14.25" customHeight="1" x14ac:dyDescent="0.2">
      <c r="A129" s="7"/>
      <c r="B129" s="107"/>
      <c r="C129" s="7"/>
      <c r="D129" s="7"/>
    </row>
    <row r="130" spans="1:4" ht="14.25" customHeight="1" x14ac:dyDescent="0.2">
      <c r="A130" s="7"/>
      <c r="B130" s="107"/>
      <c r="C130" s="7"/>
      <c r="D130" s="7"/>
    </row>
    <row r="131" spans="1:4" ht="14.25" customHeight="1" x14ac:dyDescent="0.2">
      <c r="A131" s="7"/>
      <c r="B131" s="107"/>
      <c r="C131" s="7"/>
      <c r="D131" s="7"/>
    </row>
    <row r="132" spans="1:4" ht="14.25" customHeight="1" x14ac:dyDescent="0.2">
      <c r="A132" s="7"/>
      <c r="B132" s="107"/>
      <c r="C132" s="7"/>
      <c r="D132" s="7"/>
    </row>
    <row r="133" spans="1:4" ht="14.25" customHeight="1" x14ac:dyDescent="0.2">
      <c r="A133" s="7"/>
      <c r="B133" s="107"/>
      <c r="C133" s="7"/>
      <c r="D133" s="7"/>
    </row>
    <row r="134" spans="1:4" ht="14.25" customHeight="1" x14ac:dyDescent="0.2">
      <c r="A134" s="7"/>
      <c r="B134" s="107"/>
      <c r="C134" s="7"/>
      <c r="D134" s="7"/>
    </row>
    <row r="135" spans="1:4" ht="14.25" customHeight="1" x14ac:dyDescent="0.2">
      <c r="A135" s="7"/>
      <c r="B135" s="107"/>
      <c r="C135" s="7"/>
      <c r="D135" s="7"/>
    </row>
    <row r="136" spans="1:4" ht="14.25" customHeight="1" x14ac:dyDescent="0.2">
      <c r="A136" s="7"/>
      <c r="B136" s="107"/>
      <c r="C136" s="7"/>
      <c r="D136" s="7"/>
    </row>
    <row r="137" spans="1:4" ht="14.25" customHeight="1" x14ac:dyDescent="0.2">
      <c r="A137" s="7"/>
      <c r="B137" s="107"/>
      <c r="C137" s="7"/>
      <c r="D137" s="7"/>
    </row>
    <row r="138" spans="1:4" ht="14.25" customHeight="1" x14ac:dyDescent="0.2">
      <c r="A138" s="7"/>
      <c r="B138" s="107"/>
      <c r="C138" s="7"/>
      <c r="D138" s="7"/>
    </row>
    <row r="139" spans="1:4" ht="14.25" customHeight="1" x14ac:dyDescent="0.2">
      <c r="A139" s="7"/>
      <c r="B139" s="107"/>
      <c r="C139" s="7"/>
      <c r="D139" s="7"/>
    </row>
    <row r="140" spans="1:4" ht="14.25" customHeight="1" x14ac:dyDescent="0.2">
      <c r="A140" s="7"/>
      <c r="B140" s="107"/>
      <c r="C140" s="7"/>
      <c r="D140" s="7"/>
    </row>
    <row r="141" spans="1:4" ht="14.25" customHeight="1" x14ac:dyDescent="0.2">
      <c r="A141" s="7"/>
      <c r="B141" s="107"/>
      <c r="C141" s="7"/>
      <c r="D141" s="7"/>
    </row>
    <row r="142" spans="1:4" ht="14.25" customHeight="1" x14ac:dyDescent="0.2">
      <c r="A142" s="7"/>
      <c r="B142" s="107"/>
      <c r="C142" s="7"/>
      <c r="D142" s="7"/>
    </row>
    <row r="143" spans="1:4" ht="14.25" customHeight="1" x14ac:dyDescent="0.2">
      <c r="A143" s="7"/>
      <c r="B143" s="107"/>
      <c r="C143" s="7"/>
      <c r="D143" s="7"/>
    </row>
    <row r="144" spans="1:4" ht="14.25" customHeight="1" x14ac:dyDescent="0.2">
      <c r="A144" s="7"/>
      <c r="B144" s="107"/>
      <c r="C144" s="7"/>
      <c r="D144" s="7"/>
    </row>
    <row r="145" spans="1:4" ht="14.25" customHeight="1" x14ac:dyDescent="0.2">
      <c r="A145" s="7"/>
      <c r="B145" s="107"/>
      <c r="C145" s="7"/>
      <c r="D145" s="7"/>
    </row>
    <row r="146" spans="1:4" ht="14.25" customHeight="1" x14ac:dyDescent="0.2">
      <c r="A146" s="7"/>
      <c r="B146" s="107"/>
      <c r="C146" s="7"/>
      <c r="D146" s="7"/>
    </row>
    <row r="147" spans="1:4" ht="14.25" customHeight="1" x14ac:dyDescent="0.2">
      <c r="A147" s="7"/>
      <c r="B147" s="107"/>
      <c r="C147" s="7"/>
      <c r="D147" s="7"/>
    </row>
    <row r="148" spans="1:4" ht="14.25" customHeight="1" x14ac:dyDescent="0.2">
      <c r="A148" s="7"/>
      <c r="B148" s="107"/>
      <c r="C148" s="7"/>
      <c r="D148" s="7"/>
    </row>
    <row r="149" spans="1:4" ht="14.25" customHeight="1" x14ac:dyDescent="0.2">
      <c r="A149" s="7"/>
      <c r="B149" s="107"/>
      <c r="C149" s="7"/>
      <c r="D149" s="7"/>
    </row>
    <row r="150" spans="1:4" ht="14.25" customHeight="1" x14ac:dyDescent="0.2">
      <c r="A150" s="7"/>
      <c r="B150" s="107"/>
      <c r="C150" s="7"/>
      <c r="D150" s="7"/>
    </row>
    <row r="151" spans="1:4" ht="14.25" customHeight="1" x14ac:dyDescent="0.2">
      <c r="A151" s="7"/>
      <c r="B151" s="107"/>
      <c r="C151" s="7"/>
      <c r="D151" s="7"/>
    </row>
    <row r="152" spans="1:4" ht="14.25" customHeight="1" x14ac:dyDescent="0.2">
      <c r="A152" s="7"/>
      <c r="B152" s="107"/>
      <c r="C152" s="7"/>
      <c r="D152" s="7"/>
    </row>
    <row r="153" spans="1:4" ht="14.25" customHeight="1" x14ac:dyDescent="0.2">
      <c r="A153" s="7"/>
      <c r="B153" s="107"/>
      <c r="C153" s="7"/>
      <c r="D153" s="7"/>
    </row>
    <row r="154" spans="1:4" ht="14.25" customHeight="1" x14ac:dyDescent="0.2">
      <c r="A154" s="7"/>
      <c r="B154" s="107"/>
      <c r="C154" s="7"/>
      <c r="D154" s="7"/>
    </row>
    <row r="155" spans="1:4" ht="14.25" customHeight="1" x14ac:dyDescent="0.2">
      <c r="A155" s="7"/>
      <c r="B155" s="107"/>
      <c r="C155" s="7"/>
      <c r="D155" s="7"/>
    </row>
    <row r="156" spans="1:4" ht="14.25" customHeight="1" x14ac:dyDescent="0.2">
      <c r="A156" s="7"/>
      <c r="B156" s="107"/>
      <c r="C156" s="7"/>
      <c r="D156" s="7"/>
    </row>
    <row r="157" spans="1:4" ht="14.25" customHeight="1" x14ac:dyDescent="0.2">
      <c r="A157" s="7"/>
      <c r="B157" s="107"/>
      <c r="C157" s="7"/>
      <c r="D157" s="7"/>
    </row>
    <row r="158" spans="1:4" ht="14.25" customHeight="1" x14ac:dyDescent="0.2">
      <c r="A158" s="7"/>
      <c r="B158" s="107"/>
      <c r="C158" s="7"/>
      <c r="D158" s="7"/>
    </row>
    <row r="159" spans="1:4" ht="14.25" customHeight="1" x14ac:dyDescent="0.2">
      <c r="A159" s="7"/>
      <c r="B159" s="107"/>
      <c r="C159" s="7"/>
      <c r="D159" s="7"/>
    </row>
    <row r="160" spans="1:4" ht="14.25" customHeight="1" x14ac:dyDescent="0.2">
      <c r="A160" s="7"/>
      <c r="B160" s="107"/>
      <c r="C160" s="7"/>
      <c r="D160" s="7"/>
    </row>
    <row r="161" spans="1:4" ht="14.25" customHeight="1" x14ac:dyDescent="0.2">
      <c r="A161" s="7"/>
      <c r="B161" s="107"/>
      <c r="C161" s="7"/>
      <c r="D161" s="7"/>
    </row>
    <row r="162" spans="1:4" ht="14.25" customHeight="1" x14ac:dyDescent="0.2">
      <c r="A162" s="7"/>
      <c r="B162" s="107"/>
      <c r="C162" s="7"/>
      <c r="D162" s="7"/>
    </row>
    <row r="163" spans="1:4" ht="14.25" customHeight="1" x14ac:dyDescent="0.2">
      <c r="A163" s="7"/>
      <c r="B163" s="107"/>
      <c r="C163" s="7"/>
      <c r="D163" s="7"/>
    </row>
    <row r="164" spans="1:4" ht="14.25" customHeight="1" x14ac:dyDescent="0.2">
      <c r="A164" s="7"/>
      <c r="B164" s="107"/>
      <c r="C164" s="7"/>
      <c r="D164" s="7"/>
    </row>
    <row r="165" spans="1:4" ht="14.25" customHeight="1" x14ac:dyDescent="0.2">
      <c r="A165" s="7"/>
      <c r="B165" s="107"/>
      <c r="C165" s="7"/>
      <c r="D165" s="7"/>
    </row>
    <row r="166" spans="1:4" ht="14.25" customHeight="1" x14ac:dyDescent="0.2">
      <c r="A166" s="7"/>
      <c r="B166" s="107"/>
      <c r="C166" s="7"/>
      <c r="D166" s="7"/>
    </row>
    <row r="167" spans="1:4" ht="14.25" customHeight="1" x14ac:dyDescent="0.2">
      <c r="A167" s="7"/>
      <c r="B167" s="107"/>
      <c r="C167" s="7"/>
      <c r="D167" s="7"/>
    </row>
    <row r="168" spans="1:4" ht="14.25" customHeight="1" x14ac:dyDescent="0.2">
      <c r="A168" s="7"/>
      <c r="B168" s="107"/>
      <c r="C168" s="7"/>
      <c r="D168" s="7"/>
    </row>
    <row r="169" spans="1:4" ht="14.25" customHeight="1" x14ac:dyDescent="0.2">
      <c r="A169" s="7"/>
      <c r="B169" s="107"/>
      <c r="C169" s="7"/>
      <c r="D169" s="7"/>
    </row>
    <row r="170" spans="1:4" ht="14.25" customHeight="1" x14ac:dyDescent="0.2">
      <c r="A170" s="7"/>
      <c r="B170" s="107"/>
      <c r="C170" s="7"/>
      <c r="D170" s="7"/>
    </row>
    <row r="171" spans="1:4" ht="14.25" customHeight="1" x14ac:dyDescent="0.2">
      <c r="A171" s="7"/>
      <c r="B171" s="107"/>
      <c r="C171" s="7"/>
      <c r="D171" s="7"/>
    </row>
    <row r="172" spans="1:4" ht="14.25" customHeight="1" x14ac:dyDescent="0.2">
      <c r="A172" s="7"/>
      <c r="B172" s="107"/>
      <c r="C172" s="7"/>
      <c r="D172" s="7"/>
    </row>
    <row r="173" spans="1:4" ht="14.25" customHeight="1" x14ac:dyDescent="0.2">
      <c r="A173" s="7"/>
      <c r="B173" s="107"/>
      <c r="C173" s="7"/>
      <c r="D173" s="7"/>
    </row>
    <row r="174" spans="1:4" ht="14.25" customHeight="1" x14ac:dyDescent="0.2">
      <c r="A174" s="7"/>
      <c r="B174" s="107"/>
      <c r="C174" s="7"/>
      <c r="D174" s="7"/>
    </row>
    <row r="175" spans="1:4" ht="14.25" customHeight="1" x14ac:dyDescent="0.2">
      <c r="A175" s="7"/>
      <c r="B175" s="107"/>
      <c r="C175" s="7"/>
      <c r="D175" s="7"/>
    </row>
    <row r="176" spans="1:4" ht="14.25" customHeight="1" x14ac:dyDescent="0.2">
      <c r="A176" s="7"/>
      <c r="B176" s="107"/>
      <c r="C176" s="7"/>
      <c r="D176" s="7"/>
    </row>
    <row r="177" spans="1:4" ht="14.25" customHeight="1" x14ac:dyDescent="0.2">
      <c r="A177" s="7"/>
      <c r="B177" s="107"/>
      <c r="C177" s="7"/>
      <c r="D177" s="7"/>
    </row>
    <row r="178" spans="1:4" ht="14.25" customHeight="1" x14ac:dyDescent="0.2">
      <c r="A178" s="7"/>
      <c r="B178" s="107"/>
      <c r="C178" s="7"/>
      <c r="D178" s="7"/>
    </row>
    <row r="179" spans="1:4" ht="14.25" customHeight="1" x14ac:dyDescent="0.2">
      <c r="A179" s="7"/>
      <c r="B179" s="107"/>
      <c r="C179" s="7"/>
      <c r="D179" s="7"/>
    </row>
    <row r="180" spans="1:4" ht="14.25" customHeight="1" x14ac:dyDescent="0.2">
      <c r="A180" s="7"/>
      <c r="B180" s="107"/>
      <c r="C180" s="7"/>
      <c r="D180" s="7"/>
    </row>
    <row r="181" spans="1:4" ht="14.25" customHeight="1" x14ac:dyDescent="0.2">
      <c r="A181" s="7"/>
      <c r="B181" s="107"/>
      <c r="C181" s="7"/>
      <c r="D181" s="7"/>
    </row>
    <row r="182" spans="1:4" ht="14.25" customHeight="1" x14ac:dyDescent="0.2">
      <c r="A182" s="7"/>
      <c r="B182" s="107"/>
      <c r="C182" s="7"/>
      <c r="D182" s="7"/>
    </row>
    <row r="183" spans="1:4" ht="14.25" customHeight="1" x14ac:dyDescent="0.2">
      <c r="A183" s="7"/>
      <c r="B183" s="107"/>
      <c r="C183" s="7"/>
      <c r="D183" s="7"/>
    </row>
    <row r="184" spans="1:4" ht="14.25" customHeight="1" x14ac:dyDescent="0.2">
      <c r="A184" s="7"/>
      <c r="B184" s="107"/>
      <c r="C184" s="7"/>
      <c r="D184" s="7"/>
    </row>
    <row r="185" spans="1:4" ht="14.25" customHeight="1" x14ac:dyDescent="0.2">
      <c r="A185" s="7"/>
      <c r="B185" s="107"/>
      <c r="C185" s="7"/>
      <c r="D185" s="7"/>
    </row>
    <row r="186" spans="1:4" ht="14.25" customHeight="1" x14ac:dyDescent="0.2">
      <c r="A186" s="7"/>
      <c r="B186" s="107"/>
      <c r="C186" s="7"/>
      <c r="D186" s="7"/>
    </row>
    <row r="187" spans="1:4" ht="14.25" customHeight="1" x14ac:dyDescent="0.2">
      <c r="A187" s="7"/>
      <c r="B187" s="107"/>
      <c r="C187" s="7"/>
      <c r="D187" s="7"/>
    </row>
    <row r="188" spans="1:4" ht="14.25" customHeight="1" x14ac:dyDescent="0.2">
      <c r="A188" s="7"/>
      <c r="B188" s="107"/>
      <c r="C188" s="7"/>
      <c r="D188" s="7"/>
    </row>
    <row r="189" spans="1:4" ht="14.25" customHeight="1" x14ac:dyDescent="0.2">
      <c r="A189" s="7"/>
      <c r="B189" s="107"/>
      <c r="C189" s="7"/>
      <c r="D189" s="7"/>
    </row>
    <row r="190" spans="1:4" ht="14.25" customHeight="1" x14ac:dyDescent="0.2">
      <c r="A190" s="7"/>
      <c r="B190" s="107"/>
      <c r="C190" s="7"/>
      <c r="D190" s="7"/>
    </row>
    <row r="191" spans="1:4" ht="14.25" customHeight="1" x14ac:dyDescent="0.2">
      <c r="A191" s="7"/>
      <c r="B191" s="107"/>
      <c r="C191" s="7"/>
      <c r="D191" s="7"/>
    </row>
    <row r="192" spans="1:4" ht="14.25" customHeight="1" x14ac:dyDescent="0.2">
      <c r="A192" s="7"/>
      <c r="B192" s="107"/>
      <c r="C192" s="7"/>
      <c r="D192" s="7"/>
    </row>
    <row r="193" spans="1:4" ht="14.25" customHeight="1" x14ac:dyDescent="0.2">
      <c r="A193" s="7"/>
      <c r="B193" s="107"/>
      <c r="C193" s="7"/>
      <c r="D193" s="7"/>
    </row>
    <row r="194" spans="1:4" ht="14.25" customHeight="1" x14ac:dyDescent="0.2">
      <c r="A194" s="7"/>
      <c r="B194" s="107"/>
      <c r="C194" s="7"/>
      <c r="D194" s="7"/>
    </row>
    <row r="195" spans="1:4" ht="14.25" customHeight="1" x14ac:dyDescent="0.2">
      <c r="A195" s="7"/>
      <c r="B195" s="107"/>
      <c r="C195" s="7"/>
      <c r="D195" s="7"/>
    </row>
    <row r="196" spans="1:4" ht="14.25" customHeight="1" x14ac:dyDescent="0.2">
      <c r="A196" s="7"/>
      <c r="B196" s="107"/>
      <c r="C196" s="7"/>
      <c r="D196" s="7"/>
    </row>
    <row r="197" spans="1:4" ht="14.25" customHeight="1" x14ac:dyDescent="0.2">
      <c r="A197" s="7"/>
      <c r="B197" s="107"/>
      <c r="C197" s="7"/>
      <c r="D197" s="7"/>
    </row>
    <row r="198" spans="1:4" ht="14.25" customHeight="1" x14ac:dyDescent="0.2">
      <c r="A198" s="7"/>
      <c r="B198" s="107"/>
      <c r="C198" s="7"/>
      <c r="D198" s="7"/>
    </row>
    <row r="199" spans="1:4" ht="14.25" customHeight="1" x14ac:dyDescent="0.2">
      <c r="A199" s="7"/>
      <c r="B199" s="107"/>
      <c r="C199" s="7"/>
      <c r="D199" s="7"/>
    </row>
    <row r="200" spans="1:4" ht="14.25" customHeight="1" x14ac:dyDescent="0.2">
      <c r="A200" s="7"/>
      <c r="B200" s="107"/>
      <c r="C200" s="7"/>
      <c r="D200" s="7"/>
    </row>
    <row r="201" spans="1:4" ht="14.25" customHeight="1" x14ac:dyDescent="0.2">
      <c r="A201" s="7"/>
      <c r="B201" s="107"/>
      <c r="C201" s="7"/>
      <c r="D201" s="7"/>
    </row>
    <row r="202" spans="1:4" ht="14.25" customHeight="1" x14ac:dyDescent="0.2">
      <c r="A202" s="7"/>
      <c r="B202" s="107"/>
      <c r="C202" s="7"/>
      <c r="D202" s="7"/>
    </row>
    <row r="203" spans="1:4" ht="14.25" customHeight="1" x14ac:dyDescent="0.2">
      <c r="A203" s="7"/>
      <c r="B203" s="107"/>
      <c r="C203" s="7"/>
      <c r="D203" s="7"/>
    </row>
    <row r="204" spans="1:4" ht="14.25" customHeight="1" x14ac:dyDescent="0.2">
      <c r="A204" s="7"/>
      <c r="B204" s="107"/>
      <c r="C204" s="7"/>
      <c r="D204" s="7"/>
    </row>
    <row r="205" spans="1:4" ht="14.25" customHeight="1" x14ac:dyDescent="0.2">
      <c r="A205" s="7"/>
      <c r="B205" s="107"/>
      <c r="C205" s="7"/>
      <c r="D205" s="7"/>
    </row>
    <row r="206" spans="1:4" ht="14.25" customHeight="1" x14ac:dyDescent="0.2">
      <c r="A206" s="7"/>
      <c r="B206" s="107"/>
      <c r="C206" s="7"/>
      <c r="D206" s="7"/>
    </row>
    <row r="207" spans="1:4" ht="14.25" customHeight="1" x14ac:dyDescent="0.2">
      <c r="A207" s="7"/>
      <c r="B207" s="107"/>
      <c r="C207" s="7"/>
      <c r="D207" s="7"/>
    </row>
    <row r="208" spans="1:4" ht="14.25" customHeight="1" x14ac:dyDescent="0.2">
      <c r="A208" s="7"/>
      <c r="B208" s="107"/>
      <c r="C208" s="7"/>
      <c r="D208" s="7"/>
    </row>
    <row r="209" spans="1:4" ht="14.25" customHeight="1" x14ac:dyDescent="0.2">
      <c r="A209" s="7"/>
      <c r="B209" s="107"/>
      <c r="C209" s="7"/>
      <c r="D209" s="7"/>
    </row>
    <row r="210" spans="1:4" ht="14.25" customHeight="1" x14ac:dyDescent="0.2">
      <c r="A210" s="7"/>
      <c r="B210" s="107"/>
      <c r="C210" s="7"/>
      <c r="D210" s="7"/>
    </row>
    <row r="211" spans="1:4" ht="14.25" customHeight="1" x14ac:dyDescent="0.2">
      <c r="A211" s="7"/>
      <c r="B211" s="107"/>
      <c r="C211" s="7"/>
      <c r="D211" s="7"/>
    </row>
    <row r="212" spans="1:4" ht="14.25" customHeight="1" x14ac:dyDescent="0.2">
      <c r="A212" s="7"/>
      <c r="B212" s="107"/>
      <c r="C212" s="7"/>
      <c r="D212" s="7"/>
    </row>
    <row r="213" spans="1:4" ht="14.25" customHeight="1" x14ac:dyDescent="0.2">
      <c r="A213" s="7"/>
      <c r="B213" s="107"/>
      <c r="C213" s="7"/>
      <c r="D213" s="7"/>
    </row>
    <row r="214" spans="1:4" ht="14.25" customHeight="1" x14ac:dyDescent="0.2">
      <c r="A214" s="7"/>
      <c r="B214" s="107"/>
      <c r="C214" s="7"/>
      <c r="D214" s="7"/>
    </row>
    <row r="215" spans="1:4" ht="14.25" customHeight="1" x14ac:dyDescent="0.2">
      <c r="A215" s="7"/>
      <c r="B215" s="107"/>
      <c r="C215" s="7"/>
      <c r="D215" s="7"/>
    </row>
    <row r="216" spans="1:4" ht="14.25" customHeight="1" x14ac:dyDescent="0.2">
      <c r="A216" s="7"/>
      <c r="B216" s="107"/>
      <c r="C216" s="7"/>
      <c r="D216" s="7"/>
    </row>
    <row r="217" spans="1:4" ht="14.25" customHeight="1" x14ac:dyDescent="0.2">
      <c r="A217" s="7"/>
      <c r="B217" s="107"/>
      <c r="C217" s="7"/>
      <c r="D217" s="7"/>
    </row>
    <row r="218" spans="1:4" ht="14.25" customHeight="1" x14ac:dyDescent="0.2">
      <c r="A218" s="7"/>
      <c r="B218" s="107"/>
      <c r="C218" s="7"/>
      <c r="D218" s="7"/>
    </row>
    <row r="219" spans="1:4" ht="14.25" customHeight="1" x14ac:dyDescent="0.2">
      <c r="A219" s="7"/>
      <c r="B219" s="107"/>
      <c r="C219" s="7"/>
      <c r="D219" s="7"/>
    </row>
    <row r="220" spans="1:4" ht="14.25" customHeight="1" x14ac:dyDescent="0.2">
      <c r="A220" s="7"/>
      <c r="B220" s="107"/>
      <c r="C220" s="7"/>
      <c r="D220" s="7"/>
    </row>
    <row r="221" spans="1:4" ht="14.25" customHeight="1" x14ac:dyDescent="0.2">
      <c r="A221" s="7"/>
      <c r="B221" s="107"/>
      <c r="C221" s="7"/>
      <c r="D221" s="7"/>
    </row>
    <row r="222" spans="1:4" ht="14.25" customHeight="1" x14ac:dyDescent="0.2">
      <c r="A222" s="7"/>
      <c r="B222" s="107"/>
      <c r="C222" s="7"/>
      <c r="D222" s="7"/>
    </row>
    <row r="223" spans="1:4" ht="14.25" customHeight="1" x14ac:dyDescent="0.2">
      <c r="A223" s="7"/>
      <c r="B223" s="107"/>
      <c r="C223" s="7"/>
      <c r="D223" s="7"/>
    </row>
    <row r="224" spans="1:4" ht="14.25" customHeight="1" x14ac:dyDescent="0.2">
      <c r="A224" s="7"/>
      <c r="B224" s="107"/>
      <c r="C224" s="7"/>
      <c r="D224" s="7"/>
    </row>
    <row r="225" spans="1:4" ht="14.25" customHeight="1" x14ac:dyDescent="0.2">
      <c r="A225" s="7"/>
      <c r="B225" s="107"/>
      <c r="C225" s="7"/>
      <c r="D225" s="7"/>
    </row>
    <row r="226" spans="1:4" ht="14.25" customHeight="1" x14ac:dyDescent="0.2">
      <c r="A226" s="7"/>
      <c r="B226" s="107"/>
      <c r="C226" s="7"/>
      <c r="D226" s="7"/>
    </row>
    <row r="227" spans="1:4" ht="14.25" customHeight="1" x14ac:dyDescent="0.2">
      <c r="A227" s="7"/>
      <c r="B227" s="107"/>
      <c r="C227" s="7"/>
      <c r="D227" s="7"/>
    </row>
    <row r="228" spans="1:4" ht="14.25" customHeight="1" x14ac:dyDescent="0.2">
      <c r="A228" s="7"/>
      <c r="B228" s="107"/>
      <c r="C228" s="7"/>
      <c r="D228" s="7"/>
    </row>
    <row r="229" spans="1:4" ht="14.25" customHeight="1" x14ac:dyDescent="0.2">
      <c r="A229" s="7"/>
      <c r="B229" s="107"/>
      <c r="C229" s="7"/>
      <c r="D229" s="7"/>
    </row>
    <row r="230" spans="1:4" ht="14.25" customHeight="1" x14ac:dyDescent="0.2">
      <c r="A230" s="7"/>
      <c r="B230" s="107"/>
      <c r="C230" s="7"/>
      <c r="D230" s="7"/>
    </row>
    <row r="231" spans="1:4" ht="14.25" customHeight="1" x14ac:dyDescent="0.2">
      <c r="A231" s="7"/>
      <c r="B231" s="107"/>
      <c r="C231" s="7"/>
      <c r="D231" s="7"/>
    </row>
    <row r="232" spans="1:4" ht="14.25" customHeight="1" x14ac:dyDescent="0.2">
      <c r="A232" s="7"/>
      <c r="B232" s="107"/>
      <c r="C232" s="7"/>
      <c r="D232" s="7"/>
    </row>
    <row r="233" spans="1:4" ht="14.25" customHeight="1" x14ac:dyDescent="0.2">
      <c r="A233" s="7"/>
      <c r="B233" s="107"/>
      <c r="C233" s="7"/>
      <c r="D233" s="7"/>
    </row>
    <row r="234" spans="1:4" ht="14.25" customHeight="1" x14ac:dyDescent="0.2">
      <c r="A234" s="7"/>
      <c r="B234" s="107"/>
      <c r="C234" s="7"/>
      <c r="D234" s="7"/>
    </row>
    <row r="235" spans="1:4" ht="14.25" customHeight="1" x14ac:dyDescent="0.2">
      <c r="A235" s="7"/>
      <c r="B235" s="107"/>
      <c r="C235" s="7"/>
      <c r="D235" s="7"/>
    </row>
    <row r="236" spans="1:4" ht="14.25" customHeight="1" x14ac:dyDescent="0.2">
      <c r="A236" s="7"/>
      <c r="B236" s="107"/>
      <c r="C236" s="7"/>
      <c r="D236" s="7"/>
    </row>
    <row r="237" spans="1:4" ht="14.25" customHeight="1" x14ac:dyDescent="0.2">
      <c r="A237" s="7"/>
      <c r="B237" s="107"/>
      <c r="C237" s="7"/>
      <c r="D237" s="7"/>
    </row>
    <row r="238" spans="1:4" ht="14.25" customHeight="1" x14ac:dyDescent="0.2">
      <c r="A238" s="7"/>
      <c r="B238" s="107"/>
      <c r="C238" s="7"/>
      <c r="D238" s="7"/>
    </row>
    <row r="239" spans="1:4" ht="14.25" customHeight="1" x14ac:dyDescent="0.2">
      <c r="A239" s="7"/>
      <c r="B239" s="107"/>
      <c r="C239" s="7"/>
      <c r="D239" s="7"/>
    </row>
    <row r="240" spans="1:4" ht="14.25" customHeight="1" x14ac:dyDescent="0.2">
      <c r="A240" s="7"/>
      <c r="B240" s="107"/>
      <c r="C240" s="7"/>
      <c r="D240" s="7"/>
    </row>
    <row r="241" spans="1:4" ht="14.25" customHeight="1" x14ac:dyDescent="0.2">
      <c r="A241" s="7"/>
      <c r="B241" s="107"/>
      <c r="C241" s="7"/>
      <c r="D241" s="7"/>
    </row>
    <row r="242" spans="1:4" ht="14.25" customHeight="1" x14ac:dyDescent="0.2">
      <c r="A242" s="7"/>
      <c r="B242" s="107"/>
      <c r="C242" s="7"/>
      <c r="D242" s="7"/>
    </row>
    <row r="243" spans="1:4" ht="14.25" customHeight="1" x14ac:dyDescent="0.2">
      <c r="A243" s="7"/>
      <c r="B243" s="107"/>
      <c r="C243" s="7"/>
      <c r="D243" s="7"/>
    </row>
    <row r="244" spans="1:4" ht="14.25" customHeight="1" x14ac:dyDescent="0.2">
      <c r="A244" s="7"/>
      <c r="B244" s="107"/>
      <c r="C244" s="7"/>
      <c r="D244" s="7"/>
    </row>
    <row r="245" spans="1:4" ht="14.25" customHeight="1" x14ac:dyDescent="0.2">
      <c r="A245" s="7"/>
      <c r="B245" s="107"/>
      <c r="C245" s="7"/>
      <c r="D245" s="7"/>
    </row>
    <row r="246" spans="1:4" ht="14.25" customHeight="1" x14ac:dyDescent="0.2">
      <c r="A246" s="7"/>
      <c r="B246" s="107"/>
      <c r="C246" s="7"/>
      <c r="D246" s="7"/>
    </row>
    <row r="247" spans="1:4" ht="14.25" customHeight="1" x14ac:dyDescent="0.2">
      <c r="A247" s="7"/>
      <c r="B247" s="107"/>
      <c r="C247" s="7"/>
      <c r="D247" s="7"/>
    </row>
    <row r="248" spans="1:4" ht="14.25" customHeight="1" x14ac:dyDescent="0.2">
      <c r="A248" s="7"/>
      <c r="B248" s="107"/>
      <c r="C248" s="7"/>
      <c r="D248" s="7"/>
    </row>
    <row r="249" spans="1:4" ht="14.25" customHeight="1" x14ac:dyDescent="0.2">
      <c r="A249" s="7"/>
      <c r="B249" s="107"/>
      <c r="C249" s="7"/>
      <c r="D249" s="7"/>
    </row>
    <row r="250" spans="1:4" ht="14.25" customHeight="1" x14ac:dyDescent="0.2">
      <c r="A250" s="7"/>
      <c r="B250" s="107"/>
      <c r="C250" s="7"/>
      <c r="D250" s="7"/>
    </row>
    <row r="251" spans="1:4" ht="14.25" customHeight="1" x14ac:dyDescent="0.2">
      <c r="A251" s="7"/>
      <c r="B251" s="107"/>
      <c r="C251" s="7"/>
      <c r="D251" s="7"/>
    </row>
    <row r="252" spans="1:4" ht="14.25" customHeight="1" x14ac:dyDescent="0.2">
      <c r="A252" s="7"/>
      <c r="B252" s="107"/>
      <c r="C252" s="7"/>
      <c r="D252" s="7"/>
    </row>
    <row r="253" spans="1:4" ht="14.25" customHeight="1" x14ac:dyDescent="0.2">
      <c r="A253" s="7"/>
      <c r="B253" s="107"/>
      <c r="C253" s="7"/>
      <c r="D253" s="7"/>
    </row>
    <row r="254" spans="1:4" ht="14.25" customHeight="1" x14ac:dyDescent="0.2">
      <c r="A254" s="7"/>
      <c r="B254" s="107"/>
      <c r="C254" s="7"/>
      <c r="D254" s="7"/>
    </row>
    <row r="255" spans="1:4" ht="14.25" customHeight="1" x14ac:dyDescent="0.2">
      <c r="A255" s="7"/>
      <c r="B255" s="107"/>
      <c r="C255" s="7"/>
      <c r="D255" s="7"/>
    </row>
    <row r="256" spans="1:4" ht="14.25" customHeight="1" x14ac:dyDescent="0.2">
      <c r="A256" s="7"/>
      <c r="B256" s="107"/>
      <c r="C256" s="7"/>
      <c r="D256" s="7"/>
    </row>
    <row r="257" spans="1:4" ht="14.25" customHeight="1" x14ac:dyDescent="0.2">
      <c r="A257" s="7"/>
      <c r="B257" s="107"/>
      <c r="C257" s="7"/>
      <c r="D257" s="7"/>
    </row>
    <row r="258" spans="1:4" ht="14.25" customHeight="1" x14ac:dyDescent="0.2">
      <c r="A258" s="7"/>
      <c r="B258" s="107"/>
      <c r="C258" s="7"/>
      <c r="D258" s="7"/>
    </row>
    <row r="259" spans="1:4" ht="14.25" customHeight="1" x14ac:dyDescent="0.2">
      <c r="A259" s="7"/>
      <c r="B259" s="107"/>
      <c r="C259" s="7"/>
      <c r="D259" s="7"/>
    </row>
    <row r="260" spans="1:4" ht="14.25" customHeight="1" x14ac:dyDescent="0.2">
      <c r="A260" s="7"/>
      <c r="B260" s="107"/>
      <c r="C260" s="7"/>
      <c r="D260" s="7"/>
    </row>
    <row r="261" spans="1:4" ht="14.25" customHeight="1" x14ac:dyDescent="0.2">
      <c r="A261" s="7"/>
      <c r="B261" s="107"/>
      <c r="C261" s="7"/>
      <c r="D261" s="7"/>
    </row>
    <row r="262" spans="1:4" ht="14.25" customHeight="1" x14ac:dyDescent="0.2">
      <c r="A262" s="7"/>
      <c r="B262" s="107"/>
      <c r="C262" s="7"/>
      <c r="D262" s="7"/>
    </row>
    <row r="263" spans="1:4" ht="14.25" customHeight="1" x14ac:dyDescent="0.2">
      <c r="A263" s="7"/>
      <c r="B263" s="107"/>
      <c r="C263" s="7"/>
      <c r="D263" s="7"/>
    </row>
    <row r="264" spans="1:4" ht="14.25" customHeight="1" x14ac:dyDescent="0.2">
      <c r="A264" s="7"/>
      <c r="B264" s="107"/>
      <c r="C264" s="7"/>
      <c r="D264" s="7"/>
    </row>
    <row r="265" spans="1:4" ht="14.25" customHeight="1" x14ac:dyDescent="0.2">
      <c r="A265" s="7"/>
      <c r="B265" s="107"/>
      <c r="C265" s="7"/>
      <c r="D265" s="7"/>
    </row>
    <row r="266" spans="1:4" ht="14.25" customHeight="1" x14ac:dyDescent="0.2">
      <c r="A266" s="7"/>
      <c r="B266" s="107"/>
      <c r="C266" s="7"/>
      <c r="D266" s="7"/>
    </row>
    <row r="267" spans="1:4" ht="14.25" customHeight="1" x14ac:dyDescent="0.2">
      <c r="A267" s="7"/>
      <c r="B267" s="107"/>
      <c r="C267" s="7"/>
      <c r="D267" s="7"/>
    </row>
    <row r="268" spans="1:4" ht="14.25" customHeight="1" x14ac:dyDescent="0.2">
      <c r="A268" s="7"/>
      <c r="B268" s="107"/>
      <c r="C268" s="7"/>
      <c r="D268" s="7"/>
    </row>
    <row r="269" spans="1:4" ht="14.25" customHeight="1" x14ac:dyDescent="0.2">
      <c r="A269" s="7"/>
      <c r="B269" s="107"/>
      <c r="C269" s="7"/>
      <c r="D269" s="7"/>
    </row>
    <row r="270" spans="1:4" ht="14.25" customHeight="1" x14ac:dyDescent="0.2">
      <c r="A270" s="7"/>
      <c r="B270" s="107"/>
      <c r="C270" s="7"/>
      <c r="D270" s="7"/>
    </row>
    <row r="271" spans="1:4" ht="14.25" customHeight="1" x14ac:dyDescent="0.2">
      <c r="A271" s="7"/>
      <c r="B271" s="107"/>
      <c r="C271" s="7"/>
      <c r="D271" s="7"/>
    </row>
    <row r="272" spans="1:4" ht="14.25" customHeight="1" x14ac:dyDescent="0.2">
      <c r="A272" s="7"/>
      <c r="B272" s="107"/>
      <c r="C272" s="7"/>
      <c r="D272" s="7"/>
    </row>
    <row r="273" spans="1:4" ht="14.25" customHeight="1" x14ac:dyDescent="0.2">
      <c r="A273" s="7"/>
      <c r="B273" s="107"/>
      <c r="C273" s="7"/>
      <c r="D273" s="7"/>
    </row>
    <row r="274" spans="1:4" ht="14.25" customHeight="1" x14ac:dyDescent="0.2">
      <c r="A274" s="7"/>
      <c r="B274" s="107"/>
      <c r="C274" s="7"/>
      <c r="D274" s="7"/>
    </row>
    <row r="275" spans="1:4" ht="14.25" customHeight="1" x14ac:dyDescent="0.2">
      <c r="A275" s="7"/>
      <c r="B275" s="107"/>
      <c r="C275" s="7"/>
      <c r="D275" s="7"/>
    </row>
    <row r="276" spans="1:4" ht="14.25" customHeight="1" x14ac:dyDescent="0.2">
      <c r="A276" s="7"/>
      <c r="B276" s="107"/>
      <c r="C276" s="7"/>
      <c r="D276" s="7"/>
    </row>
    <row r="277" spans="1:4" ht="14.25" customHeight="1" x14ac:dyDescent="0.2">
      <c r="A277" s="7"/>
      <c r="B277" s="107"/>
      <c r="C277" s="7"/>
      <c r="D277" s="7"/>
    </row>
    <row r="278" spans="1:4" ht="14.25" customHeight="1" x14ac:dyDescent="0.2">
      <c r="A278" s="7"/>
      <c r="B278" s="107"/>
      <c r="C278" s="7"/>
      <c r="D278" s="7"/>
    </row>
    <row r="279" spans="1:4" ht="14.25" customHeight="1" x14ac:dyDescent="0.2">
      <c r="A279" s="7"/>
      <c r="B279" s="107"/>
      <c r="C279" s="7"/>
      <c r="D279" s="7"/>
    </row>
    <row r="280" spans="1:4" ht="14.25" customHeight="1" x14ac:dyDescent="0.2">
      <c r="A280" s="7"/>
      <c r="B280" s="107"/>
      <c r="C280" s="7"/>
      <c r="D280" s="7"/>
    </row>
    <row r="281" spans="1:4" ht="14.25" customHeight="1" x14ac:dyDescent="0.2">
      <c r="A281" s="7"/>
      <c r="B281" s="107"/>
      <c r="C281" s="7"/>
      <c r="D281" s="7"/>
    </row>
    <row r="282" spans="1:4" ht="14.25" customHeight="1" x14ac:dyDescent="0.2">
      <c r="A282" s="7"/>
      <c r="B282" s="107"/>
      <c r="C282" s="7"/>
      <c r="D282" s="7"/>
    </row>
    <row r="283" spans="1:4" ht="14.25" customHeight="1" x14ac:dyDescent="0.2">
      <c r="A283" s="7"/>
      <c r="B283" s="107"/>
      <c r="C283" s="7"/>
      <c r="D283" s="7"/>
    </row>
    <row r="284" spans="1:4" ht="14.25" customHeight="1" x14ac:dyDescent="0.2">
      <c r="A284" s="7"/>
      <c r="B284" s="107"/>
      <c r="C284" s="7"/>
      <c r="D284" s="7"/>
    </row>
    <row r="285" spans="1:4" ht="14.25" customHeight="1" x14ac:dyDescent="0.2">
      <c r="A285" s="7"/>
      <c r="B285" s="107"/>
      <c r="C285" s="7"/>
      <c r="D285" s="7"/>
    </row>
    <row r="286" spans="1:4" ht="14.25" customHeight="1" x14ac:dyDescent="0.2">
      <c r="A286" s="7"/>
      <c r="B286" s="107"/>
      <c r="C286" s="7"/>
      <c r="D286" s="7"/>
    </row>
    <row r="287" spans="1:4" ht="14.25" customHeight="1" x14ac:dyDescent="0.2">
      <c r="A287" s="7"/>
      <c r="B287" s="107"/>
      <c r="C287" s="7"/>
      <c r="D287" s="7"/>
    </row>
    <row r="288" spans="1:4" ht="14.25" customHeight="1" x14ac:dyDescent="0.2">
      <c r="A288" s="7"/>
      <c r="B288" s="107"/>
      <c r="C288" s="7"/>
      <c r="D288" s="7"/>
    </row>
    <row r="289" spans="1:4" ht="14.25" customHeight="1" x14ac:dyDescent="0.2">
      <c r="A289" s="7"/>
      <c r="B289" s="107"/>
      <c r="C289" s="7"/>
      <c r="D289" s="7"/>
    </row>
    <row r="290" spans="1:4" ht="14.25" customHeight="1" x14ac:dyDescent="0.2">
      <c r="A290" s="7"/>
      <c r="B290" s="107"/>
      <c r="C290" s="7"/>
      <c r="D290" s="7"/>
    </row>
    <row r="291" spans="1:4" ht="14.25" customHeight="1" x14ac:dyDescent="0.2">
      <c r="A291" s="7"/>
      <c r="B291" s="107"/>
      <c r="C291" s="7"/>
      <c r="D291" s="7"/>
    </row>
    <row r="292" spans="1:4" ht="14.25" customHeight="1" x14ac:dyDescent="0.2">
      <c r="A292" s="7"/>
      <c r="B292" s="107"/>
      <c r="C292" s="7"/>
      <c r="D292" s="7"/>
    </row>
    <row r="293" spans="1:4" ht="14.25" customHeight="1" x14ac:dyDescent="0.2">
      <c r="A293" s="7"/>
      <c r="B293" s="107"/>
      <c r="C293" s="7"/>
      <c r="D293" s="7"/>
    </row>
    <row r="294" spans="1:4" ht="14.25" customHeight="1" x14ac:dyDescent="0.2">
      <c r="A294" s="7"/>
      <c r="B294" s="107"/>
      <c r="C294" s="7"/>
      <c r="D294" s="7"/>
    </row>
    <row r="295" spans="1:4" ht="14.25" customHeight="1" x14ac:dyDescent="0.2">
      <c r="A295" s="7"/>
      <c r="B295" s="107"/>
      <c r="C295" s="7"/>
      <c r="D295" s="7"/>
    </row>
    <row r="296" spans="1:4" ht="14.25" customHeight="1" x14ac:dyDescent="0.2">
      <c r="A296" s="7"/>
      <c r="B296" s="107"/>
      <c r="C296" s="7"/>
      <c r="D296" s="7"/>
    </row>
    <row r="297" spans="1:4" ht="14.25" customHeight="1" x14ac:dyDescent="0.2">
      <c r="A297" s="7"/>
      <c r="B297" s="107"/>
      <c r="C297" s="7"/>
      <c r="D297" s="7"/>
    </row>
    <row r="298" spans="1:4" ht="14.25" customHeight="1" x14ac:dyDescent="0.2">
      <c r="A298" s="7"/>
      <c r="B298" s="107"/>
      <c r="C298" s="7"/>
      <c r="D298" s="7"/>
    </row>
    <row r="299" spans="1:4" ht="14.25" customHeight="1" x14ac:dyDescent="0.2">
      <c r="A299" s="7"/>
      <c r="B299" s="107"/>
      <c r="C299" s="7"/>
      <c r="D299" s="7"/>
    </row>
    <row r="300" spans="1:4" ht="14.25" customHeight="1" x14ac:dyDescent="0.2">
      <c r="A300" s="7"/>
      <c r="B300" s="107"/>
      <c r="C300" s="7"/>
      <c r="D300" s="7"/>
    </row>
    <row r="301" spans="1:4" ht="14.25" customHeight="1" x14ac:dyDescent="0.2">
      <c r="A301" s="7"/>
      <c r="B301" s="107"/>
      <c r="C301" s="7"/>
      <c r="D301" s="7"/>
    </row>
    <row r="302" spans="1:4" ht="14.25" customHeight="1" x14ac:dyDescent="0.2">
      <c r="A302" s="7"/>
      <c r="B302" s="107"/>
      <c r="C302" s="7"/>
      <c r="D302" s="7"/>
    </row>
    <row r="303" spans="1:4" ht="14.25" customHeight="1" x14ac:dyDescent="0.2">
      <c r="A303" s="7"/>
      <c r="B303" s="107"/>
      <c r="C303" s="7"/>
      <c r="D303" s="7"/>
    </row>
    <row r="304" spans="1:4" ht="14.25" customHeight="1" x14ac:dyDescent="0.2">
      <c r="A304" s="7"/>
      <c r="B304" s="107"/>
      <c r="C304" s="7"/>
      <c r="D304" s="7"/>
    </row>
    <row r="305" spans="1:4" ht="14.25" customHeight="1" x14ac:dyDescent="0.2">
      <c r="A305" s="7"/>
      <c r="B305" s="107"/>
      <c r="C305" s="7"/>
      <c r="D305" s="7"/>
    </row>
    <row r="306" spans="1:4" ht="14.25" customHeight="1" x14ac:dyDescent="0.2">
      <c r="A306" s="7"/>
      <c r="B306" s="107"/>
      <c r="C306" s="7"/>
      <c r="D306" s="7"/>
    </row>
    <row r="307" spans="1:4" ht="14.25" customHeight="1" x14ac:dyDescent="0.2">
      <c r="A307" s="7"/>
      <c r="B307" s="107"/>
      <c r="C307" s="7"/>
      <c r="D307" s="7"/>
    </row>
    <row r="308" spans="1:4" ht="14.25" customHeight="1" x14ac:dyDescent="0.2">
      <c r="A308" s="7"/>
      <c r="B308" s="107"/>
      <c r="C308" s="7"/>
      <c r="D308" s="7"/>
    </row>
    <row r="309" spans="1:4" ht="14.25" customHeight="1" x14ac:dyDescent="0.2">
      <c r="A309" s="7"/>
      <c r="B309" s="107"/>
      <c r="C309" s="7"/>
      <c r="D309" s="7"/>
    </row>
    <row r="310" spans="1:4" ht="14.25" customHeight="1" x14ac:dyDescent="0.2">
      <c r="A310" s="7"/>
      <c r="B310" s="107"/>
      <c r="C310" s="7"/>
      <c r="D310" s="7"/>
    </row>
    <row r="311" spans="1:4" ht="14.25" customHeight="1" x14ac:dyDescent="0.2">
      <c r="A311" s="7"/>
      <c r="B311" s="107"/>
      <c r="C311" s="7"/>
      <c r="D311" s="7"/>
    </row>
    <row r="312" spans="1:4" ht="14.25" customHeight="1" x14ac:dyDescent="0.2">
      <c r="A312" s="7"/>
      <c r="B312" s="107"/>
      <c r="C312" s="7"/>
      <c r="D312" s="7"/>
    </row>
    <row r="313" spans="1:4" ht="14.25" customHeight="1" x14ac:dyDescent="0.2">
      <c r="A313" s="7"/>
      <c r="B313" s="107"/>
      <c r="C313" s="7"/>
      <c r="D313" s="7"/>
    </row>
    <row r="314" spans="1:4" ht="14.25" customHeight="1" x14ac:dyDescent="0.2">
      <c r="A314" s="7"/>
      <c r="B314" s="107"/>
      <c r="C314" s="7"/>
      <c r="D314" s="7"/>
    </row>
    <row r="315" spans="1:4" ht="14.25" customHeight="1" x14ac:dyDescent="0.2">
      <c r="A315" s="7"/>
      <c r="B315" s="107"/>
      <c r="C315" s="7"/>
      <c r="D315" s="7"/>
    </row>
    <row r="316" spans="1:4" ht="14.25" customHeight="1" x14ac:dyDescent="0.2">
      <c r="A316" s="7"/>
      <c r="B316" s="107"/>
      <c r="C316" s="7"/>
      <c r="D316" s="7"/>
    </row>
    <row r="317" spans="1:4" ht="14.25" customHeight="1" x14ac:dyDescent="0.2">
      <c r="A317" s="7"/>
      <c r="B317" s="107"/>
      <c r="C317" s="7"/>
      <c r="D317" s="7"/>
    </row>
    <row r="318" spans="1:4" ht="14.25" customHeight="1" x14ac:dyDescent="0.2">
      <c r="A318" s="7"/>
      <c r="B318" s="107"/>
      <c r="C318" s="7"/>
      <c r="D318" s="7"/>
    </row>
    <row r="319" spans="1:4" ht="14.25" customHeight="1" x14ac:dyDescent="0.2">
      <c r="A319" s="7"/>
      <c r="B319" s="107"/>
      <c r="C319" s="7"/>
      <c r="D319" s="7"/>
    </row>
    <row r="320" spans="1:4" ht="14.25" customHeight="1" x14ac:dyDescent="0.2">
      <c r="A320" s="7"/>
      <c r="B320" s="107"/>
      <c r="C320" s="7"/>
      <c r="D320" s="7"/>
    </row>
    <row r="321" spans="1:4" ht="14.25" customHeight="1" x14ac:dyDescent="0.2">
      <c r="A321" s="7"/>
      <c r="B321" s="107"/>
      <c r="C321" s="7"/>
      <c r="D321" s="7"/>
    </row>
    <row r="322" spans="1:4" ht="14.25" customHeight="1" x14ac:dyDescent="0.2">
      <c r="A322" s="7"/>
      <c r="B322" s="107"/>
      <c r="C322" s="7"/>
      <c r="D322" s="7"/>
    </row>
    <row r="323" spans="1:4" ht="14.25" customHeight="1" x14ac:dyDescent="0.2">
      <c r="A323" s="7"/>
      <c r="B323" s="107"/>
      <c r="C323" s="7"/>
      <c r="D323" s="7"/>
    </row>
    <row r="324" spans="1:4" ht="14.25" customHeight="1" x14ac:dyDescent="0.2">
      <c r="A324" s="7"/>
      <c r="B324" s="107"/>
      <c r="C324" s="7"/>
      <c r="D324" s="7"/>
    </row>
    <row r="325" spans="1:4" ht="14.25" customHeight="1" x14ac:dyDescent="0.2">
      <c r="A325" s="7"/>
      <c r="B325" s="107"/>
      <c r="C325" s="7"/>
      <c r="D325" s="7"/>
    </row>
    <row r="326" spans="1:4" ht="14.25" customHeight="1" x14ac:dyDescent="0.2">
      <c r="A326" s="7"/>
      <c r="B326" s="107"/>
      <c r="C326" s="7"/>
      <c r="D326" s="7"/>
    </row>
    <row r="327" spans="1:4" ht="14.25" customHeight="1" x14ac:dyDescent="0.2">
      <c r="A327" s="7"/>
      <c r="B327" s="107"/>
      <c r="C327" s="7"/>
      <c r="D327" s="7"/>
    </row>
    <row r="328" spans="1:4" ht="14.25" customHeight="1" x14ac:dyDescent="0.2">
      <c r="A328" s="7"/>
      <c r="B328" s="107"/>
      <c r="C328" s="7"/>
      <c r="D328" s="7"/>
    </row>
    <row r="329" spans="1:4" ht="14.25" customHeight="1" x14ac:dyDescent="0.2">
      <c r="A329" s="7"/>
      <c r="B329" s="107"/>
      <c r="C329" s="7"/>
      <c r="D329" s="7"/>
    </row>
    <row r="330" spans="1:4" ht="14.25" customHeight="1" x14ac:dyDescent="0.2">
      <c r="A330" s="7"/>
      <c r="B330" s="107"/>
      <c r="C330" s="7"/>
      <c r="D330" s="7"/>
    </row>
    <row r="331" spans="1:4" ht="14.25" customHeight="1" x14ac:dyDescent="0.2">
      <c r="A331" s="7"/>
      <c r="B331" s="107"/>
      <c r="C331" s="7"/>
      <c r="D331" s="7"/>
    </row>
    <row r="332" spans="1:4" ht="14.25" customHeight="1" x14ac:dyDescent="0.2">
      <c r="A332" s="7"/>
      <c r="B332" s="107"/>
      <c r="C332" s="7"/>
      <c r="D332" s="7"/>
    </row>
    <row r="333" spans="1:4" ht="14.25" customHeight="1" x14ac:dyDescent="0.2">
      <c r="A333" s="7"/>
      <c r="B333" s="107"/>
      <c r="C333" s="7"/>
      <c r="D333" s="7"/>
    </row>
    <row r="334" spans="1:4" ht="14.25" customHeight="1" x14ac:dyDescent="0.2">
      <c r="A334" s="7"/>
      <c r="B334" s="107"/>
      <c r="C334" s="7"/>
      <c r="D334" s="7"/>
    </row>
    <row r="335" spans="1:4" ht="14.25" customHeight="1" x14ac:dyDescent="0.2">
      <c r="A335" s="7"/>
      <c r="B335" s="107"/>
      <c r="C335" s="7"/>
      <c r="D335" s="7"/>
    </row>
    <row r="336" spans="1:4" ht="14.25" customHeight="1" x14ac:dyDescent="0.2">
      <c r="A336" s="7"/>
      <c r="B336" s="107"/>
      <c r="C336" s="7"/>
      <c r="D336" s="7"/>
    </row>
    <row r="337" spans="1:4" ht="14.25" customHeight="1" x14ac:dyDescent="0.2">
      <c r="A337" s="7"/>
      <c r="B337" s="107"/>
      <c r="C337" s="7"/>
      <c r="D337" s="7"/>
    </row>
    <row r="338" spans="1:4" ht="14.25" customHeight="1" x14ac:dyDescent="0.2">
      <c r="A338" s="7"/>
      <c r="B338" s="107"/>
      <c r="C338" s="7"/>
      <c r="D338" s="7"/>
    </row>
    <row r="339" spans="1:4" ht="14.25" customHeight="1" x14ac:dyDescent="0.2">
      <c r="A339" s="7"/>
      <c r="B339" s="107"/>
      <c r="C339" s="7"/>
      <c r="D339" s="7"/>
    </row>
    <row r="340" spans="1:4" ht="14.25" customHeight="1" x14ac:dyDescent="0.2">
      <c r="A340" s="7"/>
      <c r="B340" s="107"/>
      <c r="C340" s="7"/>
      <c r="D340" s="7"/>
    </row>
    <row r="341" spans="1:4" ht="14.25" customHeight="1" x14ac:dyDescent="0.2">
      <c r="A341" s="7"/>
      <c r="B341" s="107"/>
      <c r="C341" s="7"/>
      <c r="D341" s="7"/>
    </row>
    <row r="342" spans="1:4" ht="14.25" customHeight="1" x14ac:dyDescent="0.2">
      <c r="A342" s="7"/>
      <c r="B342" s="107"/>
      <c r="C342" s="7"/>
      <c r="D342" s="7"/>
    </row>
    <row r="343" spans="1:4" ht="14.25" customHeight="1" x14ac:dyDescent="0.2">
      <c r="A343" s="7"/>
      <c r="B343" s="107"/>
      <c r="C343" s="7"/>
      <c r="D343" s="7"/>
    </row>
    <row r="344" spans="1:4" ht="14.25" customHeight="1" x14ac:dyDescent="0.2">
      <c r="A344" s="7"/>
      <c r="B344" s="107"/>
      <c r="C344" s="7"/>
      <c r="D344" s="7"/>
    </row>
    <row r="345" spans="1:4" ht="14.25" customHeight="1" x14ac:dyDescent="0.2">
      <c r="A345" s="7"/>
      <c r="B345" s="107"/>
      <c r="C345" s="7"/>
      <c r="D345" s="7"/>
    </row>
    <row r="346" spans="1:4" ht="14.25" customHeight="1" x14ac:dyDescent="0.2">
      <c r="A346" s="7"/>
      <c r="B346" s="107"/>
      <c r="C346" s="7"/>
      <c r="D346" s="7"/>
    </row>
    <row r="347" spans="1:4" ht="14.25" customHeight="1" x14ac:dyDescent="0.2">
      <c r="A347" s="7"/>
      <c r="B347" s="107"/>
      <c r="C347" s="7"/>
      <c r="D347" s="7"/>
    </row>
    <row r="348" spans="1:4" ht="14.25" customHeight="1" x14ac:dyDescent="0.2">
      <c r="A348" s="7"/>
      <c r="B348" s="107"/>
      <c r="C348" s="7"/>
      <c r="D348" s="7"/>
    </row>
    <row r="349" spans="1:4" ht="14.25" customHeight="1" x14ac:dyDescent="0.2">
      <c r="A349" s="7"/>
      <c r="B349" s="107"/>
      <c r="C349" s="7"/>
      <c r="D349" s="7"/>
    </row>
    <row r="350" spans="1:4" ht="14.25" customHeight="1" x14ac:dyDescent="0.2">
      <c r="A350" s="7"/>
      <c r="B350" s="107"/>
      <c r="C350" s="7"/>
      <c r="D350" s="7"/>
    </row>
    <row r="351" spans="1:4" ht="14.25" customHeight="1" x14ac:dyDescent="0.2">
      <c r="A351" s="7"/>
      <c r="B351" s="107"/>
      <c r="C351" s="7"/>
      <c r="D351" s="7"/>
    </row>
    <row r="352" spans="1:4" ht="14.25" customHeight="1" x14ac:dyDescent="0.2">
      <c r="A352" s="7"/>
      <c r="B352" s="107"/>
      <c r="C352" s="7"/>
      <c r="D352" s="7"/>
    </row>
    <row r="353" spans="1:4" ht="14.25" customHeight="1" x14ac:dyDescent="0.2">
      <c r="A353" s="7"/>
      <c r="B353" s="107"/>
      <c r="C353" s="7"/>
      <c r="D353" s="7"/>
    </row>
    <row r="354" spans="1:4" ht="14.25" customHeight="1" x14ac:dyDescent="0.2">
      <c r="A354" s="7"/>
      <c r="B354" s="107"/>
      <c r="C354" s="7"/>
      <c r="D354" s="7"/>
    </row>
    <row r="355" spans="1:4" ht="14.25" customHeight="1" x14ac:dyDescent="0.2">
      <c r="A355" s="7"/>
      <c r="B355" s="107"/>
      <c r="C355" s="7"/>
      <c r="D355" s="7"/>
    </row>
    <row r="356" spans="1:4" ht="14.25" customHeight="1" x14ac:dyDescent="0.2">
      <c r="A356" s="7"/>
      <c r="B356" s="107"/>
      <c r="C356" s="7"/>
      <c r="D356" s="7"/>
    </row>
    <row r="357" spans="1:4" ht="14.25" customHeight="1" x14ac:dyDescent="0.2">
      <c r="A357" s="7"/>
      <c r="B357" s="107"/>
      <c r="C357" s="7"/>
      <c r="D357" s="7"/>
    </row>
    <row r="358" spans="1:4" ht="14.25" customHeight="1" x14ac:dyDescent="0.2">
      <c r="A358" s="7"/>
      <c r="B358" s="107"/>
      <c r="C358" s="7"/>
      <c r="D358" s="7"/>
    </row>
    <row r="359" spans="1:4" ht="14.25" customHeight="1" x14ac:dyDescent="0.2">
      <c r="A359" s="7"/>
      <c r="B359" s="107"/>
      <c r="C359" s="7"/>
      <c r="D359" s="7"/>
    </row>
    <row r="360" spans="1:4" ht="14.25" customHeight="1" x14ac:dyDescent="0.2">
      <c r="A360" s="7"/>
      <c r="B360" s="107"/>
      <c r="C360" s="7"/>
      <c r="D360" s="7"/>
    </row>
    <row r="361" spans="1:4" ht="14.25" customHeight="1" x14ac:dyDescent="0.2">
      <c r="A361" s="7"/>
      <c r="B361" s="107"/>
      <c r="C361" s="7"/>
      <c r="D361" s="7"/>
    </row>
    <row r="362" spans="1:4" ht="14.25" customHeight="1" x14ac:dyDescent="0.2">
      <c r="A362" s="7"/>
      <c r="B362" s="107"/>
      <c r="C362" s="7"/>
      <c r="D362" s="7"/>
    </row>
    <row r="363" spans="1:4" ht="14.25" customHeight="1" x14ac:dyDescent="0.2">
      <c r="A363" s="7"/>
      <c r="B363" s="107"/>
      <c r="C363" s="7"/>
      <c r="D363" s="7"/>
    </row>
    <row r="364" spans="1:4" ht="14.25" customHeight="1" x14ac:dyDescent="0.2">
      <c r="A364" s="7"/>
      <c r="B364" s="107"/>
      <c r="C364" s="7"/>
      <c r="D364" s="7"/>
    </row>
    <row r="365" spans="1:4" ht="14.25" customHeight="1" x14ac:dyDescent="0.2">
      <c r="A365" s="7"/>
      <c r="B365" s="107"/>
      <c r="C365" s="7"/>
      <c r="D365" s="7"/>
    </row>
    <row r="366" spans="1:4" ht="14.25" customHeight="1" x14ac:dyDescent="0.2">
      <c r="A366" s="7"/>
      <c r="B366" s="107"/>
      <c r="C366" s="7"/>
      <c r="D366" s="7"/>
    </row>
    <row r="367" spans="1:4" ht="14.25" customHeight="1" x14ac:dyDescent="0.2">
      <c r="A367" s="7"/>
      <c r="B367" s="107"/>
      <c r="C367" s="7"/>
      <c r="D367" s="7"/>
    </row>
    <row r="368" spans="1:4" ht="14.25" customHeight="1" x14ac:dyDescent="0.2">
      <c r="A368" s="7"/>
      <c r="B368" s="107"/>
      <c r="C368" s="7"/>
      <c r="D368" s="7"/>
    </row>
    <row r="369" spans="1:4" ht="14.25" customHeight="1" x14ac:dyDescent="0.2">
      <c r="A369" s="7"/>
      <c r="B369" s="107"/>
      <c r="C369" s="7"/>
      <c r="D369" s="7"/>
    </row>
    <row r="370" spans="1:4" ht="14.25" customHeight="1" x14ac:dyDescent="0.2">
      <c r="A370" s="7"/>
      <c r="B370" s="107"/>
      <c r="C370" s="7"/>
      <c r="D370" s="7"/>
    </row>
    <row r="371" spans="1:4" ht="14.25" customHeight="1" x14ac:dyDescent="0.2">
      <c r="A371" s="7"/>
      <c r="B371" s="107"/>
      <c r="C371" s="7"/>
      <c r="D371" s="7"/>
    </row>
    <row r="372" spans="1:4" ht="14.25" customHeight="1" x14ac:dyDescent="0.2">
      <c r="A372" s="7"/>
      <c r="B372" s="107"/>
      <c r="C372" s="7"/>
      <c r="D372" s="7"/>
    </row>
    <row r="373" spans="1:4" ht="14.25" customHeight="1" x14ac:dyDescent="0.2">
      <c r="A373" s="7"/>
      <c r="B373" s="107"/>
      <c r="C373" s="7"/>
      <c r="D373" s="7"/>
    </row>
    <row r="374" spans="1:4" ht="14.25" customHeight="1" x14ac:dyDescent="0.2">
      <c r="A374" s="7"/>
      <c r="B374" s="107"/>
      <c r="C374" s="7"/>
      <c r="D374" s="7"/>
    </row>
    <row r="375" spans="1:4" ht="14.25" customHeight="1" x14ac:dyDescent="0.2">
      <c r="A375" s="7"/>
      <c r="B375" s="107"/>
      <c r="C375" s="7"/>
      <c r="D375" s="7"/>
    </row>
    <row r="376" spans="1:4" ht="14.25" customHeight="1" x14ac:dyDescent="0.2">
      <c r="A376" s="7"/>
      <c r="B376" s="107"/>
      <c r="C376" s="7"/>
      <c r="D376" s="7"/>
    </row>
    <row r="377" spans="1:4" ht="14.25" customHeight="1" x14ac:dyDescent="0.2">
      <c r="A377" s="7"/>
      <c r="B377" s="107"/>
      <c r="C377" s="7"/>
      <c r="D377" s="7"/>
    </row>
    <row r="378" spans="1:4" ht="14.25" customHeight="1" x14ac:dyDescent="0.2">
      <c r="A378" s="7"/>
      <c r="B378" s="107"/>
      <c r="C378" s="7"/>
      <c r="D378" s="7"/>
    </row>
    <row r="379" spans="1:4" ht="14.25" customHeight="1" x14ac:dyDescent="0.2">
      <c r="A379" s="7"/>
      <c r="B379" s="107"/>
      <c r="C379" s="7"/>
      <c r="D379" s="7"/>
    </row>
    <row r="380" spans="1:4" ht="14.25" customHeight="1" x14ac:dyDescent="0.2">
      <c r="A380" s="7"/>
      <c r="B380" s="107"/>
      <c r="C380" s="7"/>
      <c r="D380" s="7"/>
    </row>
    <row r="381" spans="1:4" ht="14.25" customHeight="1" x14ac:dyDescent="0.2">
      <c r="A381" s="7"/>
      <c r="B381" s="107"/>
      <c r="C381" s="7"/>
      <c r="D381" s="7"/>
    </row>
    <row r="382" spans="1:4" ht="14.25" customHeight="1" x14ac:dyDescent="0.2">
      <c r="A382" s="7"/>
      <c r="B382" s="107"/>
      <c r="C382" s="7"/>
      <c r="D382" s="7"/>
    </row>
    <row r="383" spans="1:4" ht="14.25" customHeight="1" x14ac:dyDescent="0.2">
      <c r="A383" s="7"/>
      <c r="B383" s="107"/>
      <c r="C383" s="7"/>
      <c r="D383" s="7"/>
    </row>
    <row r="384" spans="1:4" ht="14.25" customHeight="1" x14ac:dyDescent="0.2">
      <c r="A384" s="7"/>
      <c r="B384" s="107"/>
      <c r="C384" s="7"/>
      <c r="D384" s="7"/>
    </row>
    <row r="385" spans="1:4" ht="14.25" customHeight="1" x14ac:dyDescent="0.2">
      <c r="A385" s="7"/>
      <c r="B385" s="107"/>
      <c r="C385" s="7"/>
      <c r="D385" s="7"/>
    </row>
    <row r="386" spans="1:4" ht="14.25" customHeight="1" x14ac:dyDescent="0.2">
      <c r="A386" s="7"/>
      <c r="B386" s="107"/>
      <c r="C386" s="7"/>
      <c r="D386" s="7"/>
    </row>
    <row r="387" spans="1:4" ht="14.25" customHeight="1" x14ac:dyDescent="0.2">
      <c r="A387" s="7"/>
      <c r="B387" s="107"/>
      <c r="C387" s="7"/>
      <c r="D387" s="7"/>
    </row>
    <row r="388" spans="1:4" ht="14.25" customHeight="1" x14ac:dyDescent="0.2">
      <c r="A388" s="7"/>
      <c r="B388" s="107"/>
      <c r="C388" s="7"/>
      <c r="D388" s="7"/>
    </row>
    <row r="389" spans="1:4" ht="14.25" customHeight="1" x14ac:dyDescent="0.2">
      <c r="A389" s="7"/>
      <c r="B389" s="107"/>
      <c r="C389" s="7"/>
      <c r="D389" s="7"/>
    </row>
    <row r="390" spans="1:4" ht="14.25" customHeight="1" x14ac:dyDescent="0.2">
      <c r="A390" s="7"/>
      <c r="B390" s="107"/>
      <c r="C390" s="7"/>
      <c r="D390" s="7"/>
    </row>
    <row r="391" spans="1:4" ht="14.25" customHeight="1" x14ac:dyDescent="0.2">
      <c r="A391" s="7"/>
      <c r="B391" s="107"/>
      <c r="C391" s="7"/>
      <c r="D391" s="7"/>
    </row>
    <row r="392" spans="1:4" ht="14.25" customHeight="1" x14ac:dyDescent="0.2">
      <c r="A392" s="7"/>
      <c r="B392" s="107"/>
      <c r="C392" s="7"/>
      <c r="D392" s="7"/>
    </row>
    <row r="393" spans="1:4" ht="14.25" customHeight="1" x14ac:dyDescent="0.2">
      <c r="A393" s="7"/>
      <c r="B393" s="107"/>
      <c r="C393" s="7"/>
      <c r="D393" s="7"/>
    </row>
    <row r="394" spans="1:4" ht="14.25" customHeight="1" x14ac:dyDescent="0.2">
      <c r="A394" s="7"/>
      <c r="B394" s="107"/>
      <c r="C394" s="7"/>
      <c r="D394" s="7"/>
    </row>
    <row r="395" spans="1:4" ht="14.25" customHeight="1" x14ac:dyDescent="0.2">
      <c r="A395" s="7"/>
      <c r="B395" s="107"/>
      <c r="C395" s="7"/>
      <c r="D395" s="7"/>
    </row>
    <row r="396" spans="1:4" ht="14.25" customHeight="1" x14ac:dyDescent="0.2">
      <c r="A396" s="7"/>
      <c r="B396" s="107"/>
      <c r="C396" s="7"/>
      <c r="D396" s="7"/>
    </row>
    <row r="397" spans="1:4" ht="14.25" customHeight="1" x14ac:dyDescent="0.2">
      <c r="A397" s="7"/>
      <c r="B397" s="107"/>
      <c r="C397" s="7"/>
      <c r="D397" s="7"/>
    </row>
    <row r="398" spans="1:4" ht="14.25" customHeight="1" x14ac:dyDescent="0.2">
      <c r="A398" s="7"/>
      <c r="B398" s="107"/>
      <c r="C398" s="7"/>
      <c r="D398" s="7"/>
    </row>
    <row r="399" spans="1:4" ht="14.25" customHeight="1" x14ac:dyDescent="0.2">
      <c r="A399" s="7"/>
      <c r="B399" s="107"/>
      <c r="C399" s="7"/>
      <c r="D399" s="7"/>
    </row>
    <row r="400" spans="1:4" ht="14.25" customHeight="1" x14ac:dyDescent="0.2">
      <c r="A400" s="7"/>
      <c r="B400" s="107"/>
      <c r="C400" s="7"/>
      <c r="D400" s="7"/>
    </row>
    <row r="401" spans="1:4" ht="14.25" customHeight="1" x14ac:dyDescent="0.2">
      <c r="A401" s="7"/>
      <c r="B401" s="107"/>
      <c r="C401" s="7"/>
      <c r="D401" s="7"/>
    </row>
    <row r="402" spans="1:4" ht="14.25" customHeight="1" x14ac:dyDescent="0.2">
      <c r="A402" s="7"/>
      <c r="B402" s="107"/>
      <c r="C402" s="7"/>
      <c r="D402" s="7"/>
    </row>
    <row r="403" spans="1:4" ht="14.25" customHeight="1" x14ac:dyDescent="0.2">
      <c r="A403" s="7"/>
      <c r="B403" s="107"/>
      <c r="C403" s="7"/>
      <c r="D403" s="7"/>
    </row>
    <row r="404" spans="1:4" ht="14.25" customHeight="1" x14ac:dyDescent="0.2">
      <c r="A404" s="7"/>
      <c r="B404" s="107"/>
      <c r="C404" s="7"/>
      <c r="D404" s="7"/>
    </row>
    <row r="405" spans="1:4" ht="14.25" customHeight="1" x14ac:dyDescent="0.2">
      <c r="A405" s="7"/>
      <c r="B405" s="107"/>
      <c r="C405" s="7"/>
      <c r="D405" s="7"/>
    </row>
    <row r="406" spans="1:4" ht="14.25" customHeight="1" x14ac:dyDescent="0.2">
      <c r="A406" s="7"/>
      <c r="B406" s="107"/>
      <c r="C406" s="7"/>
      <c r="D406" s="7"/>
    </row>
    <row r="407" spans="1:4" ht="14.25" customHeight="1" x14ac:dyDescent="0.2">
      <c r="A407" s="7"/>
      <c r="B407" s="107"/>
      <c r="C407" s="7"/>
      <c r="D407" s="7"/>
    </row>
    <row r="408" spans="1:4" ht="14.25" customHeight="1" x14ac:dyDescent="0.2">
      <c r="A408" s="7"/>
      <c r="B408" s="107"/>
      <c r="C408" s="7"/>
      <c r="D408" s="7"/>
    </row>
    <row r="409" spans="1:4" ht="14.25" customHeight="1" x14ac:dyDescent="0.2">
      <c r="A409" s="7"/>
      <c r="B409" s="107"/>
      <c r="C409" s="7"/>
      <c r="D409" s="7"/>
    </row>
    <row r="410" spans="1:4" ht="14.25" customHeight="1" x14ac:dyDescent="0.2">
      <c r="A410" s="7"/>
      <c r="B410" s="107"/>
      <c r="C410" s="7"/>
      <c r="D410" s="7"/>
    </row>
    <row r="411" spans="1:4" ht="14.25" customHeight="1" x14ac:dyDescent="0.2">
      <c r="A411" s="7"/>
      <c r="B411" s="107"/>
      <c r="C411" s="7"/>
      <c r="D411" s="7"/>
    </row>
    <row r="412" spans="1:4" ht="14.25" customHeight="1" x14ac:dyDescent="0.2">
      <c r="A412" s="7"/>
      <c r="B412" s="107"/>
      <c r="C412" s="7"/>
      <c r="D412" s="7"/>
    </row>
    <row r="413" spans="1:4" ht="14.25" customHeight="1" x14ac:dyDescent="0.2">
      <c r="A413" s="7"/>
      <c r="B413" s="107"/>
      <c r="C413" s="7"/>
      <c r="D413" s="7"/>
    </row>
    <row r="414" spans="1:4" ht="14.25" customHeight="1" x14ac:dyDescent="0.2">
      <c r="A414" s="7"/>
      <c r="B414" s="107"/>
      <c r="C414" s="7"/>
      <c r="D414" s="7"/>
    </row>
    <row r="415" spans="1:4" ht="14.25" customHeight="1" x14ac:dyDescent="0.2">
      <c r="A415" s="7"/>
      <c r="B415" s="107"/>
      <c r="C415" s="7"/>
      <c r="D415" s="7"/>
    </row>
    <row r="416" spans="1:4" ht="14.25" customHeight="1" x14ac:dyDescent="0.2">
      <c r="A416" s="7"/>
      <c r="B416" s="107"/>
      <c r="C416" s="7"/>
      <c r="D416" s="7"/>
    </row>
    <row r="417" spans="1:4" ht="14.25" customHeight="1" x14ac:dyDescent="0.2">
      <c r="A417" s="7"/>
      <c r="B417" s="107"/>
      <c r="C417" s="7"/>
      <c r="D417" s="7"/>
    </row>
    <row r="418" spans="1:4" ht="14.25" customHeight="1" x14ac:dyDescent="0.2">
      <c r="A418" s="7"/>
      <c r="B418" s="107"/>
      <c r="C418" s="7"/>
      <c r="D418" s="7"/>
    </row>
    <row r="419" spans="1:4" ht="14.25" customHeight="1" x14ac:dyDescent="0.2">
      <c r="A419" s="7"/>
      <c r="B419" s="107"/>
      <c r="C419" s="7"/>
      <c r="D419" s="7"/>
    </row>
    <row r="420" spans="1:4" ht="14.25" customHeight="1" x14ac:dyDescent="0.2">
      <c r="A420" s="7"/>
      <c r="B420" s="107"/>
      <c r="C420" s="7"/>
      <c r="D420" s="7"/>
    </row>
    <row r="421" spans="1:4" ht="14.25" customHeight="1" x14ac:dyDescent="0.2">
      <c r="A421" s="7"/>
      <c r="B421" s="107"/>
      <c r="C421" s="7"/>
      <c r="D421" s="7"/>
    </row>
    <row r="422" spans="1:4" ht="14.25" customHeight="1" x14ac:dyDescent="0.2">
      <c r="A422" s="7"/>
      <c r="B422" s="107"/>
      <c r="C422" s="7"/>
      <c r="D422" s="7"/>
    </row>
    <row r="423" spans="1:4" ht="14.25" customHeight="1" x14ac:dyDescent="0.2">
      <c r="A423" s="7"/>
      <c r="B423" s="107"/>
      <c r="C423" s="7"/>
      <c r="D423" s="7"/>
    </row>
    <row r="424" spans="1:4" ht="14.25" customHeight="1" x14ac:dyDescent="0.2">
      <c r="A424" s="7"/>
      <c r="B424" s="107"/>
      <c r="C424" s="7"/>
      <c r="D424" s="7"/>
    </row>
    <row r="425" spans="1:4" ht="14.25" customHeight="1" x14ac:dyDescent="0.2">
      <c r="A425" s="7"/>
      <c r="B425" s="107"/>
      <c r="C425" s="7"/>
      <c r="D425" s="7"/>
    </row>
    <row r="426" spans="1:4" ht="14.25" customHeight="1" x14ac:dyDescent="0.2">
      <c r="A426" s="7"/>
      <c r="B426" s="107"/>
      <c r="C426" s="7"/>
      <c r="D426" s="7"/>
    </row>
    <row r="427" spans="1:4" ht="14.25" customHeight="1" x14ac:dyDescent="0.2">
      <c r="A427" s="7"/>
      <c r="B427" s="107"/>
      <c r="C427" s="7"/>
      <c r="D427" s="7"/>
    </row>
    <row r="428" spans="1:4" ht="14.25" customHeight="1" x14ac:dyDescent="0.2">
      <c r="A428" s="7"/>
      <c r="B428" s="107"/>
      <c r="C428" s="7"/>
      <c r="D428" s="7"/>
    </row>
    <row r="429" spans="1:4" ht="14.25" customHeight="1" x14ac:dyDescent="0.2">
      <c r="A429" s="7"/>
      <c r="B429" s="107"/>
      <c r="C429" s="7"/>
      <c r="D429" s="7"/>
    </row>
    <row r="430" spans="1:4" ht="14.25" customHeight="1" x14ac:dyDescent="0.2">
      <c r="A430" s="7"/>
      <c r="B430" s="107"/>
      <c r="C430" s="7"/>
      <c r="D430" s="7"/>
    </row>
    <row r="431" spans="1:4" ht="14.25" customHeight="1" x14ac:dyDescent="0.2">
      <c r="A431" s="7"/>
      <c r="B431" s="107"/>
      <c r="C431" s="7"/>
      <c r="D431" s="7"/>
    </row>
    <row r="432" spans="1:4" ht="14.25" customHeight="1" x14ac:dyDescent="0.2">
      <c r="A432" s="7"/>
      <c r="B432" s="107"/>
      <c r="C432" s="7"/>
      <c r="D432" s="7"/>
    </row>
    <row r="433" spans="1:4" ht="14.25" customHeight="1" x14ac:dyDescent="0.2">
      <c r="A433" s="7"/>
      <c r="B433" s="107"/>
      <c r="C433" s="7"/>
      <c r="D433" s="7"/>
    </row>
    <row r="434" spans="1:4" ht="14.25" customHeight="1" x14ac:dyDescent="0.2">
      <c r="A434" s="7"/>
      <c r="B434" s="107"/>
      <c r="C434" s="7"/>
      <c r="D434" s="7"/>
    </row>
    <row r="435" spans="1:4" ht="14.25" customHeight="1" x14ac:dyDescent="0.2">
      <c r="A435" s="7"/>
      <c r="B435" s="107"/>
      <c r="C435" s="7"/>
      <c r="D435" s="7"/>
    </row>
    <row r="436" spans="1:4" ht="14.25" customHeight="1" x14ac:dyDescent="0.2">
      <c r="A436" s="7"/>
      <c r="B436" s="107"/>
      <c r="C436" s="7"/>
      <c r="D436" s="7"/>
    </row>
    <row r="437" spans="1:4" ht="14.25" customHeight="1" x14ac:dyDescent="0.2">
      <c r="A437" s="7"/>
      <c r="B437" s="107"/>
      <c r="C437" s="7"/>
      <c r="D437" s="7"/>
    </row>
    <row r="438" spans="1:4" ht="14.25" customHeight="1" x14ac:dyDescent="0.2">
      <c r="A438" s="7"/>
      <c r="B438" s="107"/>
      <c r="C438" s="7"/>
      <c r="D438" s="7"/>
    </row>
    <row r="439" spans="1:4" ht="14.25" customHeight="1" x14ac:dyDescent="0.2">
      <c r="A439" s="7"/>
      <c r="B439" s="107"/>
      <c r="C439" s="7"/>
      <c r="D439" s="7"/>
    </row>
    <row r="440" spans="1:4" ht="14.25" customHeight="1" x14ac:dyDescent="0.2">
      <c r="A440" s="7"/>
      <c r="B440" s="107"/>
      <c r="C440" s="7"/>
      <c r="D440" s="7"/>
    </row>
    <row r="441" spans="1:4" ht="14.25" customHeight="1" x14ac:dyDescent="0.2">
      <c r="A441" s="7"/>
      <c r="B441" s="107"/>
      <c r="C441" s="7"/>
      <c r="D441" s="7"/>
    </row>
    <row r="442" spans="1:4" ht="14.25" customHeight="1" x14ac:dyDescent="0.2">
      <c r="A442" s="7"/>
      <c r="B442" s="107"/>
      <c r="C442" s="7"/>
      <c r="D442" s="7"/>
    </row>
    <row r="443" spans="1:4" ht="14.25" customHeight="1" x14ac:dyDescent="0.2">
      <c r="A443" s="7"/>
      <c r="B443" s="107"/>
      <c r="C443" s="7"/>
      <c r="D443" s="7"/>
    </row>
    <row r="444" spans="1:4" ht="14.25" customHeight="1" x14ac:dyDescent="0.2">
      <c r="A444" s="7"/>
      <c r="B444" s="107"/>
      <c r="C444" s="7"/>
      <c r="D444" s="7"/>
    </row>
    <row r="445" spans="1:4" ht="14.25" customHeight="1" x14ac:dyDescent="0.2">
      <c r="A445" s="7"/>
      <c r="B445" s="107"/>
      <c r="C445" s="7"/>
      <c r="D445" s="7"/>
    </row>
    <row r="446" spans="1:4" ht="14.25" customHeight="1" x14ac:dyDescent="0.2">
      <c r="A446" s="7"/>
      <c r="B446" s="107"/>
      <c r="C446" s="7"/>
      <c r="D446" s="7"/>
    </row>
    <row r="447" spans="1:4" ht="14.25" customHeight="1" x14ac:dyDescent="0.2">
      <c r="A447" s="7"/>
      <c r="B447" s="107"/>
      <c r="C447" s="7"/>
      <c r="D447" s="7"/>
    </row>
    <row r="448" spans="1:4" ht="14.25" customHeight="1" x14ac:dyDescent="0.2">
      <c r="A448" s="7"/>
      <c r="B448" s="107"/>
      <c r="C448" s="7"/>
      <c r="D448" s="7"/>
    </row>
    <row r="449" spans="1:4" ht="14.25" customHeight="1" x14ac:dyDescent="0.2">
      <c r="A449" s="7"/>
      <c r="B449" s="107"/>
      <c r="C449" s="7"/>
      <c r="D449" s="7"/>
    </row>
    <row r="450" spans="1:4" ht="14.25" customHeight="1" x14ac:dyDescent="0.2">
      <c r="A450" s="7"/>
      <c r="B450" s="107"/>
      <c r="C450" s="7"/>
      <c r="D450" s="7"/>
    </row>
    <row r="451" spans="1:4" ht="14.25" customHeight="1" x14ac:dyDescent="0.2">
      <c r="A451" s="7"/>
      <c r="B451" s="107"/>
      <c r="C451" s="7"/>
      <c r="D451" s="7"/>
    </row>
    <row r="452" spans="1:4" ht="14.25" customHeight="1" x14ac:dyDescent="0.2">
      <c r="A452" s="7"/>
      <c r="B452" s="107"/>
      <c r="C452" s="7"/>
      <c r="D452" s="7"/>
    </row>
    <row r="453" spans="1:4" ht="14.25" customHeight="1" x14ac:dyDescent="0.2">
      <c r="A453" s="7"/>
      <c r="B453" s="107"/>
      <c r="C453" s="7"/>
      <c r="D453" s="7"/>
    </row>
    <row r="454" spans="1:4" ht="14.25" customHeight="1" x14ac:dyDescent="0.2">
      <c r="A454" s="7"/>
      <c r="B454" s="107"/>
      <c r="C454" s="7"/>
      <c r="D454" s="7"/>
    </row>
    <row r="455" spans="1:4" ht="14.25" customHeight="1" x14ac:dyDescent="0.2">
      <c r="A455" s="7"/>
      <c r="B455" s="107"/>
      <c r="C455" s="7"/>
      <c r="D455" s="7"/>
    </row>
    <row r="456" spans="1:4" ht="14.25" customHeight="1" x14ac:dyDescent="0.2">
      <c r="A456" s="7"/>
      <c r="B456" s="107"/>
      <c r="C456" s="7"/>
      <c r="D456" s="7"/>
    </row>
    <row r="457" spans="1:4" ht="14.25" customHeight="1" x14ac:dyDescent="0.2">
      <c r="A457" s="7"/>
      <c r="B457" s="107"/>
      <c r="C457" s="7"/>
      <c r="D457" s="7"/>
    </row>
    <row r="458" spans="1:4" ht="14.25" customHeight="1" x14ac:dyDescent="0.2">
      <c r="A458" s="7"/>
      <c r="B458" s="107"/>
      <c r="C458" s="7"/>
      <c r="D458" s="7"/>
    </row>
    <row r="459" spans="1:4" ht="14.25" customHeight="1" x14ac:dyDescent="0.2">
      <c r="A459" s="7"/>
      <c r="B459" s="107"/>
      <c r="C459" s="7"/>
      <c r="D459" s="7"/>
    </row>
    <row r="460" spans="1:4" ht="14.25" customHeight="1" x14ac:dyDescent="0.2">
      <c r="A460" s="7"/>
      <c r="B460" s="107"/>
      <c r="C460" s="7"/>
      <c r="D460" s="7"/>
    </row>
    <row r="461" spans="1:4" ht="14.25" customHeight="1" x14ac:dyDescent="0.2">
      <c r="A461" s="7"/>
      <c r="B461" s="107"/>
      <c r="C461" s="7"/>
      <c r="D461" s="7"/>
    </row>
    <row r="462" spans="1:4" ht="14.25" customHeight="1" x14ac:dyDescent="0.2">
      <c r="A462" s="7"/>
      <c r="B462" s="107"/>
      <c r="C462" s="7"/>
      <c r="D462" s="7"/>
    </row>
    <row r="463" spans="1:4" ht="14.25" customHeight="1" x14ac:dyDescent="0.2">
      <c r="A463" s="7"/>
      <c r="B463" s="107"/>
      <c r="C463" s="7"/>
      <c r="D463" s="7"/>
    </row>
    <row r="464" spans="1:4" ht="14.25" customHeight="1" x14ac:dyDescent="0.2">
      <c r="A464" s="7"/>
      <c r="B464" s="107"/>
      <c r="C464" s="7"/>
      <c r="D464" s="7"/>
    </row>
    <row r="465" spans="1:4" ht="14.25" customHeight="1" x14ac:dyDescent="0.2">
      <c r="A465" s="7"/>
      <c r="B465" s="107"/>
      <c r="C465" s="7"/>
      <c r="D465" s="7"/>
    </row>
    <row r="466" spans="1:4" ht="14.25" customHeight="1" x14ac:dyDescent="0.2">
      <c r="A466" s="7"/>
      <c r="B466" s="107"/>
      <c r="C466" s="7"/>
      <c r="D466" s="7"/>
    </row>
    <row r="467" spans="1:4" ht="14.25" customHeight="1" x14ac:dyDescent="0.2">
      <c r="A467" s="7"/>
      <c r="B467" s="107"/>
      <c r="C467" s="7"/>
      <c r="D467" s="7"/>
    </row>
    <row r="468" spans="1:4" ht="14.25" customHeight="1" x14ac:dyDescent="0.2">
      <c r="A468" s="7"/>
      <c r="B468" s="107"/>
      <c r="C468" s="7"/>
      <c r="D468" s="7"/>
    </row>
    <row r="469" spans="1:4" ht="14.25" customHeight="1" x14ac:dyDescent="0.2">
      <c r="A469" s="7"/>
      <c r="B469" s="107"/>
      <c r="C469" s="7"/>
      <c r="D469" s="7"/>
    </row>
    <row r="470" spans="1:4" ht="14.25" customHeight="1" x14ac:dyDescent="0.2">
      <c r="A470" s="7"/>
      <c r="B470" s="107"/>
      <c r="C470" s="7"/>
      <c r="D470" s="7"/>
    </row>
    <row r="471" spans="1:4" ht="14.25" customHeight="1" x14ac:dyDescent="0.2">
      <c r="A471" s="7"/>
      <c r="B471" s="107"/>
      <c r="C471" s="7"/>
      <c r="D471" s="7"/>
    </row>
    <row r="472" spans="1:4" ht="14.25" customHeight="1" x14ac:dyDescent="0.2">
      <c r="A472" s="7"/>
      <c r="B472" s="107"/>
      <c r="C472" s="7"/>
      <c r="D472" s="7"/>
    </row>
    <row r="473" spans="1:4" ht="14.25" customHeight="1" x14ac:dyDescent="0.2">
      <c r="A473" s="7"/>
      <c r="B473" s="107"/>
      <c r="C473" s="7"/>
      <c r="D473" s="7"/>
    </row>
    <row r="474" spans="1:4" ht="14.25" customHeight="1" x14ac:dyDescent="0.2">
      <c r="A474" s="7"/>
      <c r="B474" s="107"/>
      <c r="C474" s="7"/>
      <c r="D474" s="7"/>
    </row>
    <row r="475" spans="1:4" ht="14.25" customHeight="1" x14ac:dyDescent="0.2">
      <c r="A475" s="7"/>
      <c r="B475" s="107"/>
      <c r="C475" s="7"/>
      <c r="D475" s="7"/>
    </row>
    <row r="476" spans="1:4" ht="14.25" customHeight="1" x14ac:dyDescent="0.2">
      <c r="A476" s="7"/>
      <c r="B476" s="107"/>
      <c r="C476" s="7"/>
      <c r="D476" s="7"/>
    </row>
    <row r="477" spans="1:4" ht="14.25" customHeight="1" x14ac:dyDescent="0.2">
      <c r="A477" s="7"/>
      <c r="B477" s="107"/>
      <c r="C477" s="7"/>
      <c r="D477" s="7"/>
    </row>
    <row r="478" spans="1:4" ht="14.25" customHeight="1" x14ac:dyDescent="0.2">
      <c r="A478" s="7"/>
      <c r="B478" s="107"/>
      <c r="C478" s="7"/>
      <c r="D478" s="7"/>
    </row>
    <row r="479" spans="1:4" ht="14.25" customHeight="1" x14ac:dyDescent="0.2">
      <c r="A479" s="7"/>
      <c r="B479" s="107"/>
      <c r="C479" s="7"/>
      <c r="D479" s="7"/>
    </row>
    <row r="480" spans="1:4" ht="14.25" customHeight="1" x14ac:dyDescent="0.2">
      <c r="A480" s="7"/>
      <c r="B480" s="107"/>
      <c r="C480" s="7"/>
      <c r="D480" s="7"/>
    </row>
    <row r="481" spans="1:4" ht="14.25" customHeight="1" x14ac:dyDescent="0.2">
      <c r="A481" s="7"/>
      <c r="B481" s="107"/>
      <c r="C481" s="7"/>
      <c r="D481" s="7"/>
    </row>
    <row r="482" spans="1:4" ht="14.25" customHeight="1" x14ac:dyDescent="0.2">
      <c r="A482" s="7"/>
      <c r="B482" s="107"/>
      <c r="C482" s="7"/>
      <c r="D482" s="7"/>
    </row>
    <row r="483" spans="1:4" ht="14.25" customHeight="1" x14ac:dyDescent="0.2">
      <c r="A483" s="7"/>
      <c r="B483" s="107"/>
      <c r="C483" s="7"/>
      <c r="D483" s="7"/>
    </row>
    <row r="484" spans="1:4" ht="14.25" customHeight="1" x14ac:dyDescent="0.2">
      <c r="A484" s="7"/>
      <c r="B484" s="107"/>
      <c r="C484" s="7"/>
      <c r="D484" s="7"/>
    </row>
    <row r="485" spans="1:4" ht="14.25" customHeight="1" x14ac:dyDescent="0.2">
      <c r="A485" s="7"/>
      <c r="B485" s="107"/>
      <c r="C485" s="7"/>
      <c r="D485" s="7"/>
    </row>
    <row r="486" spans="1:4" ht="14.25" customHeight="1" x14ac:dyDescent="0.2">
      <c r="A486" s="7"/>
      <c r="B486" s="107"/>
      <c r="C486" s="7"/>
      <c r="D486" s="7"/>
    </row>
    <row r="487" spans="1:4" ht="14.25" customHeight="1" x14ac:dyDescent="0.2">
      <c r="A487" s="7"/>
      <c r="B487" s="107"/>
      <c r="C487" s="7"/>
      <c r="D487" s="7"/>
    </row>
    <row r="488" spans="1:4" ht="14.25" customHeight="1" x14ac:dyDescent="0.2">
      <c r="A488" s="7"/>
      <c r="B488" s="107"/>
      <c r="C488" s="7"/>
      <c r="D488" s="7"/>
    </row>
    <row r="489" spans="1:4" ht="14.25" customHeight="1" x14ac:dyDescent="0.2">
      <c r="A489" s="7"/>
      <c r="B489" s="107"/>
      <c r="C489" s="7"/>
      <c r="D489" s="7"/>
    </row>
    <row r="490" spans="1:4" ht="14.25" customHeight="1" x14ac:dyDescent="0.2">
      <c r="A490" s="7"/>
      <c r="B490" s="107"/>
      <c r="C490" s="7"/>
      <c r="D490" s="7"/>
    </row>
    <row r="491" spans="1:4" ht="14.25" customHeight="1" x14ac:dyDescent="0.2">
      <c r="A491" s="7"/>
      <c r="B491" s="107"/>
      <c r="C491" s="7"/>
      <c r="D491" s="7"/>
    </row>
    <row r="492" spans="1:4" ht="14.25" customHeight="1" x14ac:dyDescent="0.2">
      <c r="A492" s="7"/>
      <c r="B492" s="107"/>
      <c r="C492" s="7"/>
      <c r="D492" s="7"/>
    </row>
    <row r="493" spans="1:4" ht="14.25" customHeight="1" x14ac:dyDescent="0.2">
      <c r="A493" s="7"/>
      <c r="B493" s="107"/>
      <c r="C493" s="7"/>
      <c r="D493" s="7"/>
    </row>
    <row r="494" spans="1:4" ht="14.25" customHeight="1" x14ac:dyDescent="0.2">
      <c r="A494" s="7"/>
      <c r="B494" s="107"/>
      <c r="C494" s="7"/>
      <c r="D494" s="7"/>
    </row>
    <row r="495" spans="1:4" ht="14.25" customHeight="1" x14ac:dyDescent="0.2">
      <c r="A495" s="7"/>
      <c r="B495" s="107"/>
      <c r="C495" s="7"/>
      <c r="D495" s="7"/>
    </row>
    <row r="496" spans="1:4" ht="14.25" customHeight="1" x14ac:dyDescent="0.2">
      <c r="A496" s="7"/>
      <c r="B496" s="107"/>
      <c r="C496" s="7"/>
      <c r="D496" s="7"/>
    </row>
    <row r="497" spans="1:4" ht="14.25" customHeight="1" x14ac:dyDescent="0.2">
      <c r="A497" s="7"/>
      <c r="B497" s="107"/>
      <c r="C497" s="7"/>
      <c r="D497" s="7"/>
    </row>
    <row r="498" spans="1:4" ht="14.25" customHeight="1" x14ac:dyDescent="0.2">
      <c r="A498" s="7"/>
      <c r="B498" s="107"/>
      <c r="C498" s="7"/>
      <c r="D498" s="7"/>
    </row>
    <row r="499" spans="1:4" ht="14.25" customHeight="1" x14ac:dyDescent="0.2">
      <c r="A499" s="7"/>
      <c r="B499" s="107"/>
      <c r="C499" s="7"/>
      <c r="D499" s="7"/>
    </row>
    <row r="500" spans="1:4" ht="14.25" customHeight="1" x14ac:dyDescent="0.2">
      <c r="A500" s="7"/>
      <c r="B500" s="107"/>
      <c r="C500" s="7"/>
      <c r="D500" s="7"/>
    </row>
    <row r="501" spans="1:4" ht="14.25" customHeight="1" x14ac:dyDescent="0.2">
      <c r="A501" s="7"/>
      <c r="B501" s="107"/>
      <c r="C501" s="7"/>
      <c r="D501" s="7"/>
    </row>
    <row r="502" spans="1:4" ht="14.25" customHeight="1" x14ac:dyDescent="0.2">
      <c r="A502" s="7"/>
      <c r="B502" s="107"/>
      <c r="C502" s="7"/>
      <c r="D502" s="7"/>
    </row>
    <row r="503" spans="1:4" ht="14.25" customHeight="1" x14ac:dyDescent="0.2">
      <c r="A503" s="7"/>
      <c r="B503" s="107"/>
      <c r="C503" s="7"/>
      <c r="D503" s="7"/>
    </row>
    <row r="504" spans="1:4" ht="14.25" customHeight="1" x14ac:dyDescent="0.2">
      <c r="A504" s="7"/>
      <c r="B504" s="107"/>
      <c r="C504" s="7"/>
      <c r="D504" s="7"/>
    </row>
    <row r="505" spans="1:4" ht="14.25" customHeight="1" x14ac:dyDescent="0.2">
      <c r="A505" s="7"/>
      <c r="B505" s="107"/>
      <c r="C505" s="7"/>
      <c r="D505" s="7"/>
    </row>
    <row r="506" spans="1:4" ht="14.25" customHeight="1" x14ac:dyDescent="0.2">
      <c r="A506" s="7"/>
      <c r="B506" s="107"/>
      <c r="C506" s="7"/>
      <c r="D506" s="7"/>
    </row>
    <row r="507" spans="1:4" ht="14.25" customHeight="1" x14ac:dyDescent="0.2">
      <c r="A507" s="7"/>
      <c r="B507" s="107"/>
      <c r="C507" s="7"/>
      <c r="D507" s="7"/>
    </row>
    <row r="508" spans="1:4" ht="14.25" customHeight="1" x14ac:dyDescent="0.2">
      <c r="A508" s="7"/>
      <c r="B508" s="107"/>
      <c r="C508" s="7"/>
      <c r="D508" s="7"/>
    </row>
    <row r="509" spans="1:4" ht="14.25" customHeight="1" x14ac:dyDescent="0.2">
      <c r="A509" s="7"/>
      <c r="B509" s="107"/>
      <c r="C509" s="7"/>
      <c r="D509" s="7"/>
    </row>
    <row r="510" spans="1:4" ht="14.25" customHeight="1" x14ac:dyDescent="0.2">
      <c r="A510" s="7"/>
      <c r="B510" s="107"/>
      <c r="C510" s="7"/>
      <c r="D510" s="7"/>
    </row>
    <row r="511" spans="1:4" ht="14.25" customHeight="1" x14ac:dyDescent="0.2">
      <c r="A511" s="7"/>
      <c r="B511" s="107"/>
      <c r="C511" s="7"/>
      <c r="D511" s="7"/>
    </row>
    <row r="512" spans="1:4" ht="14.25" customHeight="1" x14ac:dyDescent="0.2">
      <c r="A512" s="7"/>
      <c r="B512" s="107"/>
      <c r="C512" s="7"/>
      <c r="D512" s="7"/>
    </row>
    <row r="513" spans="1:4" ht="14.25" customHeight="1" x14ac:dyDescent="0.2">
      <c r="A513" s="7"/>
      <c r="B513" s="107"/>
      <c r="C513" s="7"/>
      <c r="D513" s="7"/>
    </row>
    <row r="514" spans="1:4" ht="14.25" customHeight="1" x14ac:dyDescent="0.2">
      <c r="A514" s="7"/>
      <c r="B514" s="107"/>
      <c r="C514" s="7"/>
      <c r="D514" s="7"/>
    </row>
    <row r="515" spans="1:4" ht="14.25" customHeight="1" x14ac:dyDescent="0.2">
      <c r="A515" s="7"/>
      <c r="B515" s="107"/>
      <c r="C515" s="7"/>
      <c r="D515" s="7"/>
    </row>
    <row r="516" spans="1:4" ht="14.25" customHeight="1" x14ac:dyDescent="0.2">
      <c r="A516" s="7"/>
      <c r="B516" s="107"/>
      <c r="C516" s="7"/>
      <c r="D516" s="7"/>
    </row>
    <row r="517" spans="1:4" ht="14.25" customHeight="1" x14ac:dyDescent="0.2">
      <c r="A517" s="7"/>
      <c r="B517" s="107"/>
      <c r="C517" s="7"/>
      <c r="D517" s="7"/>
    </row>
    <row r="518" spans="1:4" ht="14.25" customHeight="1" x14ac:dyDescent="0.2">
      <c r="A518" s="7"/>
      <c r="B518" s="107"/>
      <c r="C518" s="7"/>
      <c r="D518" s="7"/>
    </row>
    <row r="519" spans="1:4" ht="14.25" customHeight="1" x14ac:dyDescent="0.2">
      <c r="A519" s="7"/>
      <c r="B519" s="107"/>
      <c r="C519" s="7"/>
      <c r="D519" s="7"/>
    </row>
    <row r="520" spans="1:4" ht="14.25" customHeight="1" x14ac:dyDescent="0.2">
      <c r="A520" s="7"/>
      <c r="B520" s="107"/>
      <c r="C520" s="7"/>
      <c r="D520" s="7"/>
    </row>
    <row r="521" spans="1:4" ht="14.25" customHeight="1" x14ac:dyDescent="0.2">
      <c r="A521" s="7"/>
      <c r="B521" s="107"/>
      <c r="C521" s="7"/>
      <c r="D521" s="7"/>
    </row>
    <row r="522" spans="1:4" ht="14.25" customHeight="1" x14ac:dyDescent="0.2">
      <c r="A522" s="7"/>
      <c r="B522" s="107"/>
      <c r="C522" s="7"/>
      <c r="D522" s="7"/>
    </row>
    <row r="523" spans="1:4" ht="14.25" customHeight="1" x14ac:dyDescent="0.2">
      <c r="A523" s="7"/>
      <c r="B523" s="107"/>
      <c r="C523" s="7"/>
      <c r="D523" s="7"/>
    </row>
    <row r="524" spans="1:4" ht="14.25" customHeight="1" x14ac:dyDescent="0.2">
      <c r="A524" s="7"/>
      <c r="B524" s="107"/>
      <c r="C524" s="7"/>
      <c r="D524" s="7"/>
    </row>
    <row r="525" spans="1:4" ht="14.25" customHeight="1" x14ac:dyDescent="0.2">
      <c r="A525" s="7"/>
      <c r="B525" s="107"/>
      <c r="C525" s="7"/>
      <c r="D525" s="7"/>
    </row>
    <row r="526" spans="1:4" ht="14.25" customHeight="1" x14ac:dyDescent="0.2">
      <c r="A526" s="7"/>
      <c r="B526" s="107"/>
      <c r="C526" s="7"/>
      <c r="D526" s="7"/>
    </row>
    <row r="527" spans="1:4" ht="14.25" customHeight="1" x14ac:dyDescent="0.2">
      <c r="A527" s="7"/>
      <c r="B527" s="107"/>
      <c r="C527" s="7"/>
      <c r="D527" s="7"/>
    </row>
    <row r="528" spans="1:4" ht="14.25" customHeight="1" x14ac:dyDescent="0.2">
      <c r="A528" s="7"/>
      <c r="B528" s="107"/>
      <c r="C528" s="7"/>
      <c r="D528" s="7"/>
    </row>
    <row r="529" spans="1:4" ht="14.25" customHeight="1" x14ac:dyDescent="0.2">
      <c r="A529" s="7"/>
      <c r="B529" s="107"/>
      <c r="C529" s="7"/>
      <c r="D529" s="7"/>
    </row>
    <row r="530" spans="1:4" ht="14.25" customHeight="1" x14ac:dyDescent="0.2">
      <c r="A530" s="7"/>
      <c r="B530" s="107"/>
      <c r="C530" s="7"/>
      <c r="D530" s="7"/>
    </row>
    <row r="531" spans="1:4" ht="14.25" customHeight="1" x14ac:dyDescent="0.2">
      <c r="A531" s="7"/>
      <c r="B531" s="107"/>
      <c r="C531" s="7"/>
      <c r="D531" s="7"/>
    </row>
    <row r="532" spans="1:4" ht="14.25" customHeight="1" x14ac:dyDescent="0.2">
      <c r="A532" s="7"/>
      <c r="B532" s="107"/>
      <c r="C532" s="7"/>
      <c r="D532" s="7"/>
    </row>
    <row r="533" spans="1:4" ht="14.25" customHeight="1" x14ac:dyDescent="0.2">
      <c r="A533" s="7"/>
      <c r="B533" s="107"/>
      <c r="C533" s="7"/>
      <c r="D533" s="7"/>
    </row>
    <row r="534" spans="1:4" ht="14.25" customHeight="1" x14ac:dyDescent="0.2">
      <c r="A534" s="7"/>
      <c r="B534" s="107"/>
      <c r="C534" s="7"/>
      <c r="D534" s="7"/>
    </row>
    <row r="535" spans="1:4" ht="14.25" customHeight="1" x14ac:dyDescent="0.2">
      <c r="A535" s="7"/>
      <c r="B535" s="107"/>
      <c r="C535" s="7"/>
      <c r="D535" s="7"/>
    </row>
    <row r="536" spans="1:4" ht="14.25" customHeight="1" x14ac:dyDescent="0.2">
      <c r="A536" s="7"/>
      <c r="B536" s="107"/>
      <c r="C536" s="7"/>
      <c r="D536" s="7"/>
    </row>
    <row r="537" spans="1:4" ht="14.25" customHeight="1" x14ac:dyDescent="0.2">
      <c r="A537" s="7"/>
      <c r="B537" s="107"/>
      <c r="C537" s="7"/>
      <c r="D537" s="7"/>
    </row>
    <row r="538" spans="1:4" ht="14.25" customHeight="1" x14ac:dyDescent="0.2">
      <c r="A538" s="7"/>
      <c r="B538" s="107"/>
      <c r="C538" s="7"/>
      <c r="D538" s="7"/>
    </row>
    <row r="539" spans="1:4" ht="14.25" customHeight="1" x14ac:dyDescent="0.2">
      <c r="A539" s="7"/>
      <c r="B539" s="107"/>
      <c r="C539" s="7"/>
      <c r="D539" s="7"/>
    </row>
    <row r="540" spans="1:4" ht="14.25" customHeight="1" x14ac:dyDescent="0.2">
      <c r="A540" s="7"/>
      <c r="B540" s="107"/>
      <c r="C540" s="7"/>
      <c r="D540" s="7"/>
    </row>
    <row r="541" spans="1:4" ht="14.25" customHeight="1" x14ac:dyDescent="0.2">
      <c r="A541" s="7"/>
      <c r="B541" s="107"/>
      <c r="C541" s="7"/>
      <c r="D541" s="7"/>
    </row>
    <row r="542" spans="1:4" ht="14.25" customHeight="1" x14ac:dyDescent="0.2">
      <c r="A542" s="7"/>
      <c r="B542" s="107"/>
      <c r="C542" s="7"/>
      <c r="D542" s="7"/>
    </row>
    <row r="543" spans="1:4" ht="14.25" customHeight="1" x14ac:dyDescent="0.2">
      <c r="A543" s="7"/>
      <c r="B543" s="107"/>
      <c r="C543" s="7"/>
      <c r="D543" s="7"/>
    </row>
    <row r="544" spans="1:4" ht="14.25" customHeight="1" x14ac:dyDescent="0.2">
      <c r="A544" s="7"/>
      <c r="B544" s="107"/>
      <c r="C544" s="7"/>
      <c r="D544" s="7"/>
    </row>
    <row r="545" spans="1:4" ht="14.25" customHeight="1" x14ac:dyDescent="0.2">
      <c r="A545" s="7"/>
      <c r="B545" s="107"/>
      <c r="C545" s="7"/>
      <c r="D545" s="7"/>
    </row>
    <row r="546" spans="1:4" ht="14.25" customHeight="1" x14ac:dyDescent="0.2">
      <c r="A546" s="7"/>
      <c r="B546" s="107"/>
      <c r="C546" s="7"/>
      <c r="D546" s="7"/>
    </row>
    <row r="547" spans="1:4" ht="14.25" customHeight="1" x14ac:dyDescent="0.2">
      <c r="A547" s="7"/>
      <c r="B547" s="107"/>
      <c r="C547" s="7"/>
      <c r="D547" s="7"/>
    </row>
    <row r="548" spans="1:4" ht="14.25" customHeight="1" x14ac:dyDescent="0.2">
      <c r="A548" s="7"/>
      <c r="B548" s="107"/>
      <c r="C548" s="7"/>
      <c r="D548" s="7"/>
    </row>
    <row r="549" spans="1:4" ht="14.25" customHeight="1" x14ac:dyDescent="0.2">
      <c r="A549" s="7"/>
      <c r="B549" s="107"/>
      <c r="C549" s="7"/>
      <c r="D549" s="7"/>
    </row>
    <row r="550" spans="1:4" ht="14.25" customHeight="1" x14ac:dyDescent="0.2">
      <c r="A550" s="7"/>
      <c r="B550" s="107"/>
      <c r="C550" s="7"/>
      <c r="D550" s="7"/>
    </row>
    <row r="551" spans="1:4" ht="14.25" customHeight="1" x14ac:dyDescent="0.2">
      <c r="A551" s="7"/>
      <c r="B551" s="107"/>
      <c r="C551" s="7"/>
      <c r="D551" s="7"/>
    </row>
    <row r="552" spans="1:4" ht="14.25" customHeight="1" x14ac:dyDescent="0.2">
      <c r="A552" s="7"/>
      <c r="B552" s="107"/>
      <c r="C552" s="7"/>
      <c r="D552" s="7"/>
    </row>
    <row r="553" spans="1:4" ht="14.25" customHeight="1" x14ac:dyDescent="0.2">
      <c r="A553" s="7"/>
      <c r="B553" s="107"/>
      <c r="C553" s="7"/>
      <c r="D553" s="7"/>
    </row>
    <row r="554" spans="1:4" ht="14.25" customHeight="1" x14ac:dyDescent="0.2">
      <c r="A554" s="7"/>
      <c r="B554" s="107"/>
      <c r="C554" s="7"/>
      <c r="D554" s="7"/>
    </row>
    <row r="555" spans="1:4" ht="14.25" customHeight="1" x14ac:dyDescent="0.2">
      <c r="A555" s="7"/>
      <c r="B555" s="107"/>
      <c r="C555" s="7"/>
      <c r="D555" s="7"/>
    </row>
    <row r="556" spans="1:4" ht="14.25" customHeight="1" x14ac:dyDescent="0.2">
      <c r="A556" s="7"/>
      <c r="B556" s="107"/>
      <c r="C556" s="7"/>
      <c r="D556" s="7"/>
    </row>
    <row r="557" spans="1:4" ht="14.25" customHeight="1" x14ac:dyDescent="0.2">
      <c r="A557" s="7"/>
      <c r="B557" s="107"/>
      <c r="C557" s="7"/>
      <c r="D557" s="7"/>
    </row>
    <row r="558" spans="1:4" ht="14.25" customHeight="1" x14ac:dyDescent="0.2">
      <c r="A558" s="7"/>
      <c r="B558" s="107"/>
      <c r="C558" s="7"/>
      <c r="D558" s="7"/>
    </row>
    <row r="559" spans="1:4" ht="14.25" customHeight="1" x14ac:dyDescent="0.2">
      <c r="A559" s="7"/>
      <c r="B559" s="107"/>
      <c r="C559" s="7"/>
      <c r="D559" s="7"/>
    </row>
    <row r="560" spans="1:4" ht="14.25" customHeight="1" x14ac:dyDescent="0.2">
      <c r="A560" s="7"/>
      <c r="B560" s="107"/>
      <c r="C560" s="7"/>
      <c r="D560" s="7"/>
    </row>
    <row r="561" spans="1:4" ht="14.25" customHeight="1" x14ac:dyDescent="0.2">
      <c r="A561" s="7"/>
      <c r="B561" s="107"/>
      <c r="C561" s="7"/>
      <c r="D561" s="7"/>
    </row>
    <row r="562" spans="1:4" ht="14.25" customHeight="1" x14ac:dyDescent="0.2">
      <c r="A562" s="7"/>
      <c r="B562" s="107"/>
      <c r="C562" s="7"/>
      <c r="D562" s="7"/>
    </row>
    <row r="563" spans="1:4" ht="14.25" customHeight="1" x14ac:dyDescent="0.2">
      <c r="A563" s="7"/>
      <c r="B563" s="107"/>
      <c r="C563" s="7"/>
      <c r="D563" s="7"/>
    </row>
    <row r="564" spans="1:4" ht="14.25" customHeight="1" x14ac:dyDescent="0.2">
      <c r="A564" s="7"/>
      <c r="B564" s="107"/>
      <c r="C564" s="7"/>
      <c r="D564" s="7"/>
    </row>
    <row r="565" spans="1:4" ht="14.25" customHeight="1" x14ac:dyDescent="0.2">
      <c r="A565" s="7"/>
      <c r="B565" s="107"/>
      <c r="C565" s="7"/>
      <c r="D565" s="7"/>
    </row>
    <row r="566" spans="1:4" ht="14.25" customHeight="1" x14ac:dyDescent="0.2">
      <c r="A566" s="7"/>
      <c r="B566" s="107"/>
      <c r="C566" s="7"/>
      <c r="D566" s="7"/>
    </row>
    <row r="567" spans="1:4" ht="14.25" customHeight="1" x14ac:dyDescent="0.2">
      <c r="A567" s="7"/>
      <c r="B567" s="107"/>
      <c r="C567" s="7"/>
      <c r="D567" s="7"/>
    </row>
    <row r="568" spans="1:4" ht="14.25" customHeight="1" x14ac:dyDescent="0.2">
      <c r="A568" s="7"/>
      <c r="B568" s="107"/>
      <c r="C568" s="7"/>
      <c r="D568" s="7"/>
    </row>
    <row r="569" spans="1:4" ht="14.25" customHeight="1" x14ac:dyDescent="0.2">
      <c r="A569" s="7"/>
      <c r="B569" s="107"/>
      <c r="C569" s="7"/>
      <c r="D569" s="7"/>
    </row>
    <row r="570" spans="1:4" ht="14.25" customHeight="1" x14ac:dyDescent="0.2">
      <c r="A570" s="7"/>
      <c r="B570" s="107"/>
      <c r="C570" s="7"/>
      <c r="D570" s="7"/>
    </row>
    <row r="571" spans="1:4" ht="14.25" customHeight="1" x14ac:dyDescent="0.2">
      <c r="A571" s="7"/>
      <c r="B571" s="107"/>
      <c r="C571" s="7"/>
      <c r="D571" s="7"/>
    </row>
    <row r="572" spans="1:4" ht="14.25" customHeight="1" x14ac:dyDescent="0.2">
      <c r="A572" s="7"/>
      <c r="B572" s="107"/>
      <c r="C572" s="7"/>
      <c r="D572" s="7"/>
    </row>
    <row r="573" spans="1:4" ht="14.25" customHeight="1" x14ac:dyDescent="0.2">
      <c r="A573" s="7"/>
      <c r="B573" s="107"/>
      <c r="C573" s="7"/>
      <c r="D573" s="7"/>
    </row>
    <row r="574" spans="1:4" ht="14.25" customHeight="1" x14ac:dyDescent="0.2">
      <c r="A574" s="7"/>
      <c r="B574" s="107"/>
      <c r="C574" s="7"/>
      <c r="D574" s="7"/>
    </row>
    <row r="575" spans="1:4" ht="14.25" customHeight="1" x14ac:dyDescent="0.2">
      <c r="A575" s="7"/>
      <c r="B575" s="107"/>
      <c r="C575" s="7"/>
      <c r="D575" s="7"/>
    </row>
    <row r="576" spans="1:4" ht="14.25" customHeight="1" x14ac:dyDescent="0.2">
      <c r="A576" s="7"/>
      <c r="B576" s="107"/>
      <c r="C576" s="7"/>
      <c r="D576" s="7"/>
    </row>
    <row r="577" spans="1:4" ht="14.25" customHeight="1" x14ac:dyDescent="0.2">
      <c r="A577" s="7"/>
      <c r="B577" s="107"/>
      <c r="C577" s="7"/>
      <c r="D577" s="7"/>
    </row>
    <row r="578" spans="1:4" ht="14.25" customHeight="1" x14ac:dyDescent="0.2">
      <c r="A578" s="7"/>
      <c r="B578" s="107"/>
      <c r="C578" s="7"/>
      <c r="D578" s="7"/>
    </row>
    <row r="579" spans="1:4" ht="14.25" customHeight="1" x14ac:dyDescent="0.2">
      <c r="A579" s="7"/>
      <c r="B579" s="107"/>
      <c r="C579" s="7"/>
      <c r="D579" s="7"/>
    </row>
    <row r="580" spans="1:4" ht="14.25" customHeight="1" x14ac:dyDescent="0.2">
      <c r="A580" s="7"/>
      <c r="B580" s="107"/>
      <c r="C580" s="7"/>
      <c r="D580" s="7"/>
    </row>
    <row r="581" spans="1:4" ht="14.25" customHeight="1" x14ac:dyDescent="0.2">
      <c r="A581" s="7"/>
      <c r="B581" s="107"/>
      <c r="C581" s="7"/>
      <c r="D581" s="7"/>
    </row>
    <row r="582" spans="1:4" ht="14.25" customHeight="1" x14ac:dyDescent="0.2">
      <c r="A582" s="7"/>
      <c r="B582" s="107"/>
      <c r="C582" s="7"/>
      <c r="D582" s="7"/>
    </row>
    <row r="583" spans="1:4" ht="14.25" customHeight="1" x14ac:dyDescent="0.2">
      <c r="A583" s="7"/>
      <c r="B583" s="107"/>
      <c r="C583" s="7"/>
      <c r="D583" s="7"/>
    </row>
    <row r="584" spans="1:4" ht="14.25" customHeight="1" x14ac:dyDescent="0.2">
      <c r="A584" s="7"/>
      <c r="B584" s="107"/>
      <c r="C584" s="7"/>
      <c r="D584" s="7"/>
    </row>
    <row r="585" spans="1:4" ht="14.25" customHeight="1" x14ac:dyDescent="0.2">
      <c r="A585" s="7"/>
      <c r="B585" s="107"/>
      <c r="C585" s="7"/>
      <c r="D585" s="7"/>
    </row>
    <row r="586" spans="1:4" ht="14.25" customHeight="1" x14ac:dyDescent="0.2">
      <c r="A586" s="7"/>
      <c r="B586" s="107"/>
      <c r="C586" s="7"/>
      <c r="D586" s="7"/>
    </row>
    <row r="587" spans="1:4" ht="14.25" customHeight="1" x14ac:dyDescent="0.2">
      <c r="A587" s="7"/>
      <c r="B587" s="107"/>
      <c r="C587" s="7"/>
      <c r="D587" s="7"/>
    </row>
    <row r="588" spans="1:4" ht="14.25" customHeight="1" x14ac:dyDescent="0.2">
      <c r="A588" s="7"/>
      <c r="B588" s="107"/>
      <c r="C588" s="7"/>
      <c r="D588" s="7"/>
    </row>
    <row r="589" spans="1:4" ht="14.25" customHeight="1" x14ac:dyDescent="0.2">
      <c r="A589" s="7"/>
      <c r="B589" s="107"/>
      <c r="C589" s="7"/>
      <c r="D589" s="7"/>
    </row>
    <row r="590" spans="1:4" ht="14.25" customHeight="1" x14ac:dyDescent="0.2">
      <c r="A590" s="7"/>
      <c r="B590" s="107"/>
      <c r="C590" s="7"/>
      <c r="D590" s="7"/>
    </row>
    <row r="591" spans="1:4" ht="14.25" customHeight="1" x14ac:dyDescent="0.2">
      <c r="A591" s="7"/>
      <c r="B591" s="107"/>
      <c r="C591" s="7"/>
      <c r="D591" s="7"/>
    </row>
    <row r="592" spans="1:4" ht="14.25" customHeight="1" x14ac:dyDescent="0.2">
      <c r="A592" s="7"/>
      <c r="B592" s="107"/>
      <c r="C592" s="7"/>
      <c r="D592" s="7"/>
    </row>
    <row r="593" spans="1:4" ht="14.25" customHeight="1" x14ac:dyDescent="0.2">
      <c r="A593" s="7"/>
      <c r="B593" s="107"/>
      <c r="C593" s="7"/>
      <c r="D593" s="7"/>
    </row>
    <row r="594" spans="1:4" ht="14.25" customHeight="1" x14ac:dyDescent="0.2">
      <c r="A594" s="7"/>
      <c r="B594" s="107"/>
      <c r="C594" s="7"/>
      <c r="D594" s="7"/>
    </row>
    <row r="595" spans="1:4" ht="14.25" customHeight="1" x14ac:dyDescent="0.2">
      <c r="A595" s="7"/>
      <c r="B595" s="107"/>
      <c r="C595" s="7"/>
      <c r="D595" s="7"/>
    </row>
    <row r="596" spans="1:4" ht="14.25" customHeight="1" x14ac:dyDescent="0.2">
      <c r="A596" s="7"/>
      <c r="B596" s="107"/>
      <c r="C596" s="7"/>
      <c r="D596" s="7"/>
    </row>
    <row r="597" spans="1:4" ht="14.25" customHeight="1" x14ac:dyDescent="0.2">
      <c r="A597" s="7"/>
      <c r="B597" s="107"/>
      <c r="C597" s="7"/>
      <c r="D597" s="7"/>
    </row>
    <row r="598" spans="1:4" ht="14.25" customHeight="1" x14ac:dyDescent="0.2">
      <c r="A598" s="7"/>
      <c r="B598" s="107"/>
      <c r="C598" s="7"/>
      <c r="D598" s="7"/>
    </row>
    <row r="599" spans="1:4" ht="14.25" customHeight="1" x14ac:dyDescent="0.2">
      <c r="A599" s="7"/>
      <c r="B599" s="107"/>
      <c r="C599" s="7"/>
      <c r="D599" s="7"/>
    </row>
    <row r="600" spans="1:4" ht="14.25" customHeight="1" x14ac:dyDescent="0.2">
      <c r="A600" s="7"/>
      <c r="B600" s="107"/>
      <c r="C600" s="7"/>
      <c r="D600" s="7"/>
    </row>
    <row r="601" spans="1:4" ht="14.25" customHeight="1" x14ac:dyDescent="0.2">
      <c r="A601" s="7"/>
      <c r="B601" s="107"/>
      <c r="C601" s="7"/>
      <c r="D601" s="7"/>
    </row>
    <row r="602" spans="1:4" ht="14.25" customHeight="1" x14ac:dyDescent="0.2">
      <c r="A602" s="7"/>
      <c r="B602" s="107"/>
      <c r="C602" s="7"/>
      <c r="D602" s="7"/>
    </row>
    <row r="603" spans="1:4" ht="14.25" customHeight="1" x14ac:dyDescent="0.2">
      <c r="A603" s="7"/>
      <c r="B603" s="107"/>
      <c r="C603" s="7"/>
      <c r="D603" s="7"/>
    </row>
    <row r="604" spans="1:4" ht="14.25" customHeight="1" x14ac:dyDescent="0.2">
      <c r="A604" s="7"/>
      <c r="B604" s="107"/>
      <c r="C604" s="7"/>
      <c r="D604" s="7"/>
    </row>
    <row r="605" spans="1:4" ht="14.25" customHeight="1" x14ac:dyDescent="0.2">
      <c r="A605" s="7"/>
      <c r="B605" s="107"/>
      <c r="C605" s="7"/>
      <c r="D605" s="7"/>
    </row>
    <row r="606" spans="1:4" ht="14.25" customHeight="1" x14ac:dyDescent="0.2">
      <c r="A606" s="7"/>
      <c r="B606" s="107"/>
      <c r="C606" s="7"/>
      <c r="D606" s="7"/>
    </row>
    <row r="607" spans="1:4" ht="14.25" customHeight="1" x14ac:dyDescent="0.2">
      <c r="A607" s="7"/>
      <c r="B607" s="107"/>
      <c r="C607" s="7"/>
      <c r="D607" s="7"/>
    </row>
    <row r="608" spans="1:4" ht="14.25" customHeight="1" x14ac:dyDescent="0.2">
      <c r="A608" s="7"/>
      <c r="B608" s="107"/>
      <c r="C608" s="7"/>
      <c r="D608" s="7"/>
    </row>
    <row r="609" spans="1:4" ht="14.25" customHeight="1" x14ac:dyDescent="0.2">
      <c r="A609" s="7"/>
      <c r="B609" s="107"/>
      <c r="C609" s="7"/>
      <c r="D609" s="7"/>
    </row>
    <row r="610" spans="1:4" ht="14.25" customHeight="1" x14ac:dyDescent="0.2">
      <c r="A610" s="7"/>
      <c r="B610" s="107"/>
      <c r="C610" s="7"/>
      <c r="D610" s="7"/>
    </row>
    <row r="611" spans="1:4" ht="14.25" customHeight="1" x14ac:dyDescent="0.2">
      <c r="A611" s="7"/>
      <c r="B611" s="107"/>
      <c r="C611" s="7"/>
      <c r="D611" s="7"/>
    </row>
    <row r="612" spans="1:4" ht="14.25" customHeight="1" x14ac:dyDescent="0.2">
      <c r="A612" s="7"/>
      <c r="B612" s="107"/>
      <c r="C612" s="7"/>
      <c r="D612" s="7"/>
    </row>
    <row r="613" spans="1:4" ht="14.25" customHeight="1" x14ac:dyDescent="0.2">
      <c r="A613" s="7"/>
      <c r="B613" s="107"/>
      <c r="C613" s="7"/>
      <c r="D613" s="7"/>
    </row>
    <row r="614" spans="1:4" ht="14.25" customHeight="1" x14ac:dyDescent="0.2">
      <c r="A614" s="7"/>
      <c r="B614" s="107"/>
      <c r="C614" s="7"/>
      <c r="D614" s="7"/>
    </row>
    <row r="615" spans="1:4" ht="14.25" customHeight="1" x14ac:dyDescent="0.2">
      <c r="A615" s="7"/>
      <c r="B615" s="107"/>
      <c r="C615" s="7"/>
      <c r="D615" s="7"/>
    </row>
    <row r="616" spans="1:4" ht="14.25" customHeight="1" x14ac:dyDescent="0.2">
      <c r="A616" s="7"/>
      <c r="B616" s="107"/>
      <c r="C616" s="7"/>
      <c r="D616" s="7"/>
    </row>
    <row r="617" spans="1:4" ht="14.25" customHeight="1" x14ac:dyDescent="0.2">
      <c r="A617" s="7"/>
      <c r="B617" s="107"/>
      <c r="C617" s="7"/>
      <c r="D617" s="7"/>
    </row>
    <row r="618" spans="1:4" ht="14.25" customHeight="1" x14ac:dyDescent="0.2">
      <c r="A618" s="7"/>
      <c r="B618" s="107"/>
      <c r="C618" s="7"/>
      <c r="D618" s="7"/>
    </row>
    <row r="619" spans="1:4" ht="14.25" customHeight="1" x14ac:dyDescent="0.2">
      <c r="A619" s="7"/>
      <c r="B619" s="107"/>
      <c r="C619" s="7"/>
      <c r="D619" s="7"/>
    </row>
    <row r="620" spans="1:4" ht="14.25" customHeight="1" x14ac:dyDescent="0.2">
      <c r="A620" s="7"/>
      <c r="B620" s="107"/>
      <c r="C620" s="7"/>
      <c r="D620" s="7"/>
    </row>
    <row r="621" spans="1:4" ht="14.25" customHeight="1" x14ac:dyDescent="0.2">
      <c r="A621" s="7"/>
      <c r="B621" s="107"/>
      <c r="C621" s="7"/>
      <c r="D621" s="7"/>
    </row>
    <row r="622" spans="1:4" ht="14.25" customHeight="1" x14ac:dyDescent="0.2">
      <c r="A622" s="7"/>
      <c r="B622" s="107"/>
      <c r="C622" s="7"/>
      <c r="D622" s="7"/>
    </row>
    <row r="623" spans="1:4" ht="14.25" customHeight="1" x14ac:dyDescent="0.2">
      <c r="A623" s="7"/>
      <c r="B623" s="107"/>
      <c r="C623" s="7"/>
      <c r="D623" s="7"/>
    </row>
    <row r="624" spans="1:4" ht="14.25" customHeight="1" x14ac:dyDescent="0.2">
      <c r="A624" s="7"/>
      <c r="B624" s="107"/>
      <c r="C624" s="7"/>
      <c r="D624" s="7"/>
    </row>
    <row r="625" spans="1:4" ht="14.25" customHeight="1" x14ac:dyDescent="0.2">
      <c r="A625" s="7"/>
      <c r="B625" s="107"/>
      <c r="C625" s="7"/>
      <c r="D625" s="7"/>
    </row>
    <row r="626" spans="1:4" ht="14.25" customHeight="1" x14ac:dyDescent="0.2">
      <c r="A626" s="7"/>
      <c r="B626" s="107"/>
      <c r="C626" s="7"/>
      <c r="D626" s="7"/>
    </row>
    <row r="627" spans="1:4" ht="14.25" customHeight="1" x14ac:dyDescent="0.2">
      <c r="A627" s="7"/>
      <c r="B627" s="107"/>
      <c r="C627" s="7"/>
      <c r="D627" s="7"/>
    </row>
    <row r="628" spans="1:4" ht="14.25" customHeight="1" x14ac:dyDescent="0.2">
      <c r="A628" s="7"/>
      <c r="B628" s="107"/>
      <c r="C628" s="7"/>
      <c r="D628" s="7"/>
    </row>
    <row r="629" spans="1:4" ht="14.25" customHeight="1" x14ac:dyDescent="0.2">
      <c r="A629" s="7"/>
      <c r="B629" s="107"/>
      <c r="C629" s="7"/>
      <c r="D629" s="7"/>
    </row>
    <row r="630" spans="1:4" ht="14.25" customHeight="1" x14ac:dyDescent="0.2">
      <c r="A630" s="7"/>
      <c r="B630" s="107"/>
      <c r="C630" s="7"/>
      <c r="D630" s="7"/>
    </row>
    <row r="631" spans="1:4" ht="14.25" customHeight="1" x14ac:dyDescent="0.2">
      <c r="A631" s="7"/>
      <c r="B631" s="107"/>
      <c r="C631" s="7"/>
      <c r="D631" s="7"/>
    </row>
    <row r="632" spans="1:4" ht="14.25" customHeight="1" x14ac:dyDescent="0.2">
      <c r="A632" s="7"/>
      <c r="B632" s="107"/>
      <c r="C632" s="7"/>
      <c r="D632" s="7"/>
    </row>
    <row r="633" spans="1:4" ht="14.25" customHeight="1" x14ac:dyDescent="0.2">
      <c r="A633" s="7"/>
      <c r="B633" s="107"/>
      <c r="C633" s="7"/>
      <c r="D633" s="7"/>
    </row>
    <row r="634" spans="1:4" ht="14.25" customHeight="1" x14ac:dyDescent="0.2">
      <c r="A634" s="7"/>
      <c r="B634" s="107"/>
      <c r="C634" s="7"/>
      <c r="D634" s="7"/>
    </row>
    <row r="635" spans="1:4" ht="14.25" customHeight="1" x14ac:dyDescent="0.2">
      <c r="A635" s="7"/>
      <c r="B635" s="107"/>
      <c r="C635" s="7"/>
      <c r="D635" s="7"/>
    </row>
    <row r="636" spans="1:4" ht="14.25" customHeight="1" x14ac:dyDescent="0.2">
      <c r="A636" s="7"/>
      <c r="B636" s="107"/>
      <c r="C636" s="7"/>
      <c r="D636" s="7"/>
    </row>
    <row r="637" spans="1:4" ht="14.25" customHeight="1" x14ac:dyDescent="0.2">
      <c r="A637" s="7"/>
      <c r="B637" s="107"/>
      <c r="C637" s="7"/>
      <c r="D637" s="7"/>
    </row>
    <row r="638" spans="1:4" ht="14.25" customHeight="1" x14ac:dyDescent="0.2">
      <c r="A638" s="7"/>
      <c r="B638" s="107"/>
      <c r="C638" s="7"/>
      <c r="D638" s="7"/>
    </row>
    <row r="639" spans="1:4" ht="14.25" customHeight="1" x14ac:dyDescent="0.2">
      <c r="A639" s="7"/>
      <c r="B639" s="107"/>
      <c r="C639" s="7"/>
      <c r="D639" s="7"/>
    </row>
    <row r="640" spans="1:4" ht="14.25" customHeight="1" x14ac:dyDescent="0.2">
      <c r="A640" s="7"/>
      <c r="B640" s="107"/>
      <c r="C640" s="7"/>
      <c r="D640" s="7"/>
    </row>
    <row r="641" spans="1:4" ht="14.25" customHeight="1" x14ac:dyDescent="0.2">
      <c r="A641" s="7"/>
      <c r="B641" s="107"/>
      <c r="C641" s="7"/>
      <c r="D641" s="7"/>
    </row>
    <row r="642" spans="1:4" ht="14.25" customHeight="1" x14ac:dyDescent="0.2">
      <c r="A642" s="7"/>
      <c r="B642" s="107"/>
      <c r="C642" s="7"/>
      <c r="D642" s="7"/>
    </row>
    <row r="643" spans="1:4" ht="14.25" customHeight="1" x14ac:dyDescent="0.2">
      <c r="A643" s="7"/>
      <c r="B643" s="107"/>
      <c r="C643" s="7"/>
      <c r="D643" s="7"/>
    </row>
    <row r="644" spans="1:4" ht="14.25" customHeight="1" x14ac:dyDescent="0.2">
      <c r="A644" s="7"/>
      <c r="B644" s="107"/>
      <c r="C644" s="7"/>
      <c r="D644" s="7"/>
    </row>
    <row r="645" spans="1:4" ht="14.25" customHeight="1" x14ac:dyDescent="0.2">
      <c r="A645" s="7"/>
      <c r="B645" s="107"/>
      <c r="C645" s="7"/>
      <c r="D645" s="7"/>
    </row>
    <row r="646" spans="1:4" ht="14.25" customHeight="1" x14ac:dyDescent="0.2">
      <c r="A646" s="7"/>
      <c r="B646" s="107"/>
      <c r="C646" s="7"/>
      <c r="D646" s="7"/>
    </row>
    <row r="647" spans="1:4" ht="14.25" customHeight="1" x14ac:dyDescent="0.2">
      <c r="A647" s="7"/>
      <c r="B647" s="107"/>
      <c r="C647" s="7"/>
      <c r="D647" s="7"/>
    </row>
    <row r="648" spans="1:4" ht="14.25" customHeight="1" x14ac:dyDescent="0.2">
      <c r="A648" s="7"/>
      <c r="B648" s="107"/>
      <c r="C648" s="7"/>
      <c r="D648" s="7"/>
    </row>
    <row r="649" spans="1:4" ht="14.25" customHeight="1" x14ac:dyDescent="0.2">
      <c r="A649" s="7"/>
      <c r="B649" s="107"/>
      <c r="C649" s="7"/>
      <c r="D649" s="7"/>
    </row>
    <row r="650" spans="1:4" ht="14.25" customHeight="1" x14ac:dyDescent="0.2">
      <c r="A650" s="7"/>
      <c r="B650" s="107"/>
      <c r="C650" s="7"/>
      <c r="D650" s="7"/>
    </row>
    <row r="651" spans="1:4" ht="14.25" customHeight="1" x14ac:dyDescent="0.2">
      <c r="A651" s="7"/>
      <c r="B651" s="107"/>
      <c r="C651" s="7"/>
      <c r="D651" s="7"/>
    </row>
    <row r="652" spans="1:4" ht="14.25" customHeight="1" x14ac:dyDescent="0.2">
      <c r="A652" s="7"/>
      <c r="B652" s="107"/>
      <c r="C652" s="7"/>
      <c r="D652" s="7"/>
    </row>
    <row r="653" spans="1:4" ht="14.25" customHeight="1" x14ac:dyDescent="0.2">
      <c r="A653" s="7"/>
      <c r="B653" s="107"/>
      <c r="C653" s="7"/>
      <c r="D653" s="7"/>
    </row>
    <row r="654" spans="1:4" ht="14.25" customHeight="1" x14ac:dyDescent="0.2">
      <c r="A654" s="7"/>
      <c r="B654" s="107"/>
      <c r="C654" s="7"/>
      <c r="D654" s="7"/>
    </row>
    <row r="655" spans="1:4" ht="14.25" customHeight="1" x14ac:dyDescent="0.2">
      <c r="A655" s="7"/>
      <c r="B655" s="107"/>
      <c r="C655" s="7"/>
      <c r="D655" s="7"/>
    </row>
    <row r="656" spans="1:4" ht="14.25" customHeight="1" x14ac:dyDescent="0.2">
      <c r="A656" s="7"/>
      <c r="B656" s="107"/>
      <c r="C656" s="7"/>
      <c r="D656" s="7"/>
    </row>
    <row r="657" spans="1:4" ht="14.25" customHeight="1" x14ac:dyDescent="0.2">
      <c r="A657" s="7"/>
      <c r="B657" s="107"/>
      <c r="C657" s="7"/>
      <c r="D657" s="7"/>
    </row>
    <row r="658" spans="1:4" ht="14.25" customHeight="1" x14ac:dyDescent="0.2">
      <c r="A658" s="7"/>
      <c r="B658" s="107"/>
      <c r="C658" s="7"/>
      <c r="D658" s="7"/>
    </row>
    <row r="659" spans="1:4" ht="14.25" customHeight="1" x14ac:dyDescent="0.2">
      <c r="A659" s="7"/>
      <c r="B659" s="107"/>
      <c r="C659" s="7"/>
      <c r="D659" s="7"/>
    </row>
    <row r="660" spans="1:4" ht="14.25" customHeight="1" x14ac:dyDescent="0.2">
      <c r="A660" s="7"/>
      <c r="B660" s="107"/>
      <c r="C660" s="7"/>
      <c r="D660" s="7"/>
    </row>
    <row r="661" spans="1:4" ht="14.25" customHeight="1" x14ac:dyDescent="0.2">
      <c r="A661" s="7"/>
      <c r="B661" s="107"/>
      <c r="C661" s="7"/>
      <c r="D661" s="7"/>
    </row>
    <row r="662" spans="1:4" ht="14.25" customHeight="1" x14ac:dyDescent="0.2">
      <c r="A662" s="7"/>
      <c r="B662" s="107"/>
      <c r="C662" s="7"/>
      <c r="D662" s="7"/>
    </row>
    <row r="663" spans="1:4" ht="14.25" customHeight="1" x14ac:dyDescent="0.2">
      <c r="A663" s="7"/>
      <c r="B663" s="107"/>
      <c r="C663" s="7"/>
      <c r="D663" s="7"/>
    </row>
    <row r="664" spans="1:4" ht="14.25" customHeight="1" x14ac:dyDescent="0.2">
      <c r="A664" s="7"/>
      <c r="B664" s="107"/>
      <c r="C664" s="7"/>
      <c r="D664" s="7"/>
    </row>
    <row r="665" spans="1:4" ht="14.25" customHeight="1" x14ac:dyDescent="0.2">
      <c r="A665" s="7"/>
      <c r="B665" s="107"/>
      <c r="C665" s="7"/>
      <c r="D665" s="7"/>
    </row>
    <row r="666" spans="1:4" ht="14.25" customHeight="1" x14ac:dyDescent="0.2">
      <c r="A666" s="7"/>
      <c r="B666" s="107"/>
      <c r="C666" s="7"/>
      <c r="D666" s="7"/>
    </row>
    <row r="667" spans="1:4" ht="14.25" customHeight="1" x14ac:dyDescent="0.2">
      <c r="A667" s="7"/>
      <c r="B667" s="107"/>
      <c r="C667" s="7"/>
      <c r="D667" s="7"/>
    </row>
    <row r="668" spans="1:4" ht="14.25" customHeight="1" x14ac:dyDescent="0.2">
      <c r="A668" s="7"/>
      <c r="B668" s="107"/>
      <c r="C668" s="7"/>
      <c r="D668" s="7"/>
    </row>
    <row r="669" spans="1:4" ht="14.25" customHeight="1" x14ac:dyDescent="0.2">
      <c r="A669" s="7"/>
      <c r="B669" s="107"/>
      <c r="C669" s="7"/>
      <c r="D669" s="7"/>
    </row>
    <row r="670" spans="1:4" ht="14.25" customHeight="1" x14ac:dyDescent="0.2">
      <c r="A670" s="7"/>
      <c r="B670" s="107"/>
      <c r="C670" s="7"/>
      <c r="D670" s="7"/>
    </row>
    <row r="671" spans="1:4" ht="14.25" customHeight="1" x14ac:dyDescent="0.2">
      <c r="A671" s="7"/>
      <c r="B671" s="107"/>
      <c r="C671" s="7"/>
      <c r="D671" s="7"/>
    </row>
    <row r="672" spans="1:4" ht="14.25" customHeight="1" x14ac:dyDescent="0.2">
      <c r="A672" s="7"/>
      <c r="B672" s="107"/>
      <c r="C672" s="7"/>
      <c r="D672" s="7"/>
    </row>
    <row r="673" spans="1:4" ht="14.25" customHeight="1" x14ac:dyDescent="0.2">
      <c r="A673" s="7"/>
      <c r="B673" s="107"/>
      <c r="C673" s="7"/>
      <c r="D673" s="7"/>
    </row>
    <row r="674" spans="1:4" ht="14.25" customHeight="1" x14ac:dyDescent="0.2">
      <c r="A674" s="7"/>
      <c r="B674" s="107"/>
      <c r="C674" s="7"/>
      <c r="D674" s="7"/>
    </row>
    <row r="675" spans="1:4" ht="14.25" customHeight="1" x14ac:dyDescent="0.2">
      <c r="A675" s="7"/>
      <c r="B675" s="107"/>
      <c r="C675" s="7"/>
      <c r="D675" s="7"/>
    </row>
    <row r="676" spans="1:4" ht="14.25" customHeight="1" x14ac:dyDescent="0.2">
      <c r="A676" s="7"/>
      <c r="B676" s="107"/>
      <c r="C676" s="7"/>
      <c r="D676" s="7"/>
    </row>
    <row r="677" spans="1:4" ht="14.25" customHeight="1" x14ac:dyDescent="0.2">
      <c r="A677" s="7"/>
      <c r="B677" s="107"/>
      <c r="C677" s="7"/>
      <c r="D677" s="7"/>
    </row>
    <row r="678" spans="1:4" ht="14.25" customHeight="1" x14ac:dyDescent="0.2">
      <c r="A678" s="7"/>
      <c r="B678" s="107"/>
      <c r="C678" s="7"/>
      <c r="D678" s="7"/>
    </row>
    <row r="679" spans="1:4" ht="14.25" customHeight="1" x14ac:dyDescent="0.2">
      <c r="A679" s="7"/>
      <c r="B679" s="107"/>
      <c r="C679" s="7"/>
      <c r="D679" s="7"/>
    </row>
    <row r="680" spans="1:4" ht="14.25" customHeight="1" x14ac:dyDescent="0.2">
      <c r="A680" s="7"/>
      <c r="B680" s="107"/>
      <c r="C680" s="7"/>
      <c r="D680" s="7"/>
    </row>
    <row r="681" spans="1:4" ht="14.25" customHeight="1" x14ac:dyDescent="0.2">
      <c r="A681" s="7"/>
      <c r="B681" s="107"/>
      <c r="C681" s="7"/>
      <c r="D681" s="7"/>
    </row>
    <row r="682" spans="1:4" ht="14.25" customHeight="1" x14ac:dyDescent="0.2">
      <c r="A682" s="7"/>
      <c r="B682" s="107"/>
      <c r="C682" s="7"/>
      <c r="D682" s="7"/>
    </row>
    <row r="683" spans="1:4" ht="14.25" customHeight="1" x14ac:dyDescent="0.2">
      <c r="A683" s="7"/>
      <c r="B683" s="107"/>
      <c r="C683" s="7"/>
      <c r="D683" s="7"/>
    </row>
    <row r="684" spans="1:4" ht="14.25" customHeight="1" x14ac:dyDescent="0.2">
      <c r="A684" s="7"/>
      <c r="B684" s="107"/>
      <c r="C684" s="7"/>
      <c r="D684" s="7"/>
    </row>
    <row r="685" spans="1:4" ht="14.25" customHeight="1" x14ac:dyDescent="0.2">
      <c r="A685" s="7"/>
      <c r="B685" s="107"/>
      <c r="C685" s="7"/>
      <c r="D685" s="7"/>
    </row>
    <row r="686" spans="1:4" ht="14.25" customHeight="1" x14ac:dyDescent="0.2">
      <c r="A686" s="7"/>
      <c r="B686" s="107"/>
      <c r="C686" s="7"/>
      <c r="D686" s="7"/>
    </row>
    <row r="687" spans="1:4" ht="14.25" customHeight="1" x14ac:dyDescent="0.2">
      <c r="A687" s="7"/>
      <c r="B687" s="107"/>
      <c r="C687" s="7"/>
      <c r="D687" s="7"/>
    </row>
    <row r="688" spans="1:4" ht="14.25" customHeight="1" x14ac:dyDescent="0.2">
      <c r="A688" s="7"/>
      <c r="B688" s="107"/>
      <c r="C688" s="7"/>
      <c r="D688" s="7"/>
    </row>
    <row r="689" spans="1:4" ht="14.25" customHeight="1" x14ac:dyDescent="0.2">
      <c r="A689" s="7"/>
      <c r="B689" s="107"/>
      <c r="C689" s="7"/>
      <c r="D689" s="7"/>
    </row>
    <row r="690" spans="1:4" ht="14.25" customHeight="1" x14ac:dyDescent="0.2">
      <c r="A690" s="7"/>
      <c r="B690" s="107"/>
      <c r="C690" s="7"/>
      <c r="D690" s="7"/>
    </row>
    <row r="691" spans="1:4" ht="14.25" customHeight="1" x14ac:dyDescent="0.2">
      <c r="A691" s="7"/>
      <c r="B691" s="107"/>
      <c r="C691" s="7"/>
      <c r="D691" s="7"/>
    </row>
    <row r="692" spans="1:4" ht="14.25" customHeight="1" x14ac:dyDescent="0.2">
      <c r="A692" s="7"/>
      <c r="B692" s="107"/>
      <c r="C692" s="7"/>
      <c r="D692" s="7"/>
    </row>
    <row r="693" spans="1:4" ht="14.25" customHeight="1" x14ac:dyDescent="0.2">
      <c r="A693" s="7"/>
      <c r="B693" s="107"/>
      <c r="C693" s="7"/>
      <c r="D693" s="7"/>
    </row>
    <row r="694" spans="1:4" ht="14.25" customHeight="1" x14ac:dyDescent="0.2">
      <c r="A694" s="7"/>
      <c r="B694" s="107"/>
      <c r="C694" s="7"/>
      <c r="D694" s="7"/>
    </row>
    <row r="695" spans="1:4" ht="14.25" customHeight="1" x14ac:dyDescent="0.2">
      <c r="A695" s="7"/>
      <c r="B695" s="107"/>
      <c r="C695" s="7"/>
      <c r="D695" s="7"/>
    </row>
    <row r="696" spans="1:4" ht="14.25" customHeight="1" x14ac:dyDescent="0.2">
      <c r="A696" s="7"/>
      <c r="B696" s="107"/>
      <c r="C696" s="7"/>
      <c r="D696" s="7"/>
    </row>
    <row r="697" spans="1:4" ht="14.25" customHeight="1" x14ac:dyDescent="0.2">
      <c r="A697" s="7"/>
      <c r="B697" s="107"/>
      <c r="C697" s="7"/>
      <c r="D697" s="7"/>
    </row>
    <row r="698" spans="1:4" ht="14.25" customHeight="1" x14ac:dyDescent="0.2">
      <c r="A698" s="7"/>
      <c r="B698" s="107"/>
      <c r="C698" s="7"/>
      <c r="D698" s="7"/>
    </row>
    <row r="699" spans="1:4" ht="14.25" customHeight="1" x14ac:dyDescent="0.2">
      <c r="A699" s="7"/>
      <c r="B699" s="107"/>
      <c r="C699" s="7"/>
      <c r="D699" s="7"/>
    </row>
    <row r="700" spans="1:4" ht="14.25" customHeight="1" x14ac:dyDescent="0.2">
      <c r="A700" s="7"/>
      <c r="B700" s="107"/>
      <c r="C700" s="7"/>
      <c r="D700" s="7"/>
    </row>
    <row r="701" spans="1:4" ht="14.25" customHeight="1" x14ac:dyDescent="0.2">
      <c r="A701" s="7"/>
      <c r="B701" s="107"/>
      <c r="C701" s="7"/>
      <c r="D701" s="7"/>
    </row>
    <row r="702" spans="1:4" ht="14.25" customHeight="1" x14ac:dyDescent="0.2">
      <c r="A702" s="7"/>
      <c r="B702" s="107"/>
      <c r="C702" s="7"/>
      <c r="D702" s="7"/>
    </row>
    <row r="703" spans="1:4" ht="14.25" customHeight="1" x14ac:dyDescent="0.2">
      <c r="A703" s="7"/>
      <c r="B703" s="107"/>
      <c r="C703" s="7"/>
      <c r="D703" s="7"/>
    </row>
    <row r="704" spans="1:4" ht="14.25" customHeight="1" x14ac:dyDescent="0.2">
      <c r="A704" s="7"/>
      <c r="B704" s="107"/>
      <c r="C704" s="7"/>
      <c r="D704" s="7"/>
    </row>
    <row r="705" spans="1:4" ht="14.25" customHeight="1" x14ac:dyDescent="0.2">
      <c r="A705" s="7"/>
      <c r="B705" s="107"/>
      <c r="C705" s="7"/>
      <c r="D705" s="7"/>
    </row>
    <row r="706" spans="1:4" ht="14.25" customHeight="1" x14ac:dyDescent="0.2">
      <c r="A706" s="7"/>
      <c r="B706" s="107"/>
      <c r="C706" s="7"/>
      <c r="D706" s="7"/>
    </row>
    <row r="707" spans="1:4" ht="14.25" customHeight="1" x14ac:dyDescent="0.2">
      <c r="A707" s="7"/>
      <c r="B707" s="107"/>
      <c r="C707" s="7"/>
      <c r="D707" s="7"/>
    </row>
    <row r="708" spans="1:4" ht="14.25" customHeight="1" x14ac:dyDescent="0.2">
      <c r="A708" s="7"/>
      <c r="B708" s="107"/>
      <c r="C708" s="7"/>
      <c r="D708" s="7"/>
    </row>
    <row r="709" spans="1:4" ht="14.25" customHeight="1" x14ac:dyDescent="0.2">
      <c r="A709" s="7"/>
      <c r="B709" s="107"/>
      <c r="C709" s="7"/>
      <c r="D709" s="7"/>
    </row>
    <row r="710" spans="1:4" ht="14.25" customHeight="1" x14ac:dyDescent="0.2">
      <c r="A710" s="7"/>
      <c r="B710" s="107"/>
      <c r="C710" s="7"/>
      <c r="D710" s="7"/>
    </row>
    <row r="711" spans="1:4" ht="14.25" customHeight="1" x14ac:dyDescent="0.2">
      <c r="A711" s="7"/>
      <c r="B711" s="107"/>
      <c r="C711" s="7"/>
      <c r="D711" s="7"/>
    </row>
    <row r="712" spans="1:4" ht="14.25" customHeight="1" x14ac:dyDescent="0.2">
      <c r="A712" s="7"/>
      <c r="B712" s="107"/>
      <c r="C712" s="7"/>
      <c r="D712" s="7"/>
    </row>
    <row r="713" spans="1:4" ht="14.25" customHeight="1" x14ac:dyDescent="0.2">
      <c r="A713" s="7"/>
      <c r="B713" s="107"/>
      <c r="C713" s="7"/>
      <c r="D713" s="7"/>
    </row>
    <row r="714" spans="1:4" ht="14.25" customHeight="1" x14ac:dyDescent="0.2">
      <c r="A714" s="7"/>
      <c r="B714" s="107"/>
      <c r="C714" s="7"/>
      <c r="D714" s="7"/>
    </row>
    <row r="715" spans="1:4" ht="14.25" customHeight="1" x14ac:dyDescent="0.2">
      <c r="A715" s="7"/>
      <c r="B715" s="107"/>
      <c r="C715" s="7"/>
      <c r="D715" s="7"/>
    </row>
    <row r="716" spans="1:4" ht="14.25" customHeight="1" x14ac:dyDescent="0.2">
      <c r="A716" s="7"/>
      <c r="B716" s="107"/>
      <c r="C716" s="7"/>
      <c r="D716" s="7"/>
    </row>
    <row r="717" spans="1:4" ht="14.25" customHeight="1" x14ac:dyDescent="0.2">
      <c r="A717" s="7"/>
      <c r="B717" s="107"/>
      <c r="C717" s="7"/>
      <c r="D717" s="7"/>
    </row>
    <row r="718" spans="1:4" ht="14.25" customHeight="1" x14ac:dyDescent="0.2">
      <c r="A718" s="7"/>
      <c r="B718" s="107"/>
      <c r="C718" s="7"/>
      <c r="D718" s="7"/>
    </row>
    <row r="719" spans="1:4" ht="14.25" customHeight="1" x14ac:dyDescent="0.2">
      <c r="A719" s="7"/>
      <c r="B719" s="107"/>
      <c r="C719" s="7"/>
      <c r="D719" s="7"/>
    </row>
    <row r="720" spans="1:4" ht="14.25" customHeight="1" x14ac:dyDescent="0.2">
      <c r="A720" s="7"/>
      <c r="B720" s="107"/>
      <c r="C720" s="7"/>
      <c r="D720" s="7"/>
    </row>
    <row r="721" spans="1:4" ht="14.25" customHeight="1" x14ac:dyDescent="0.2">
      <c r="A721" s="7"/>
      <c r="B721" s="107"/>
      <c r="C721" s="7"/>
      <c r="D721" s="7"/>
    </row>
    <row r="722" spans="1:4" ht="14.25" customHeight="1" x14ac:dyDescent="0.2">
      <c r="A722" s="7"/>
      <c r="B722" s="107"/>
      <c r="C722" s="7"/>
      <c r="D722" s="7"/>
    </row>
    <row r="723" spans="1:4" ht="14.25" customHeight="1" x14ac:dyDescent="0.2">
      <c r="A723" s="7"/>
      <c r="B723" s="107"/>
      <c r="C723" s="7"/>
      <c r="D723" s="7"/>
    </row>
    <row r="724" spans="1:4" ht="14.25" customHeight="1" x14ac:dyDescent="0.2">
      <c r="A724" s="7"/>
      <c r="B724" s="107"/>
      <c r="C724" s="7"/>
      <c r="D724" s="7"/>
    </row>
    <row r="725" spans="1:4" ht="14.25" customHeight="1" x14ac:dyDescent="0.2">
      <c r="A725" s="7"/>
      <c r="B725" s="107"/>
      <c r="C725" s="7"/>
      <c r="D725" s="7"/>
    </row>
    <row r="726" spans="1:4" ht="14.25" customHeight="1" x14ac:dyDescent="0.2">
      <c r="A726" s="7"/>
      <c r="B726" s="107"/>
      <c r="C726" s="7"/>
      <c r="D726" s="7"/>
    </row>
    <row r="727" spans="1:4" ht="14.25" customHeight="1" x14ac:dyDescent="0.2">
      <c r="A727" s="7"/>
      <c r="B727" s="107"/>
      <c r="C727" s="7"/>
      <c r="D727" s="7"/>
    </row>
    <row r="728" spans="1:4" ht="14.25" customHeight="1" x14ac:dyDescent="0.2">
      <c r="A728" s="7"/>
      <c r="B728" s="107"/>
      <c r="C728" s="7"/>
      <c r="D728" s="7"/>
    </row>
    <row r="729" spans="1:4" ht="14.25" customHeight="1" x14ac:dyDescent="0.2">
      <c r="A729" s="7"/>
      <c r="B729" s="107"/>
      <c r="C729" s="7"/>
      <c r="D729" s="7"/>
    </row>
    <row r="730" spans="1:4" ht="14.25" customHeight="1" x14ac:dyDescent="0.2">
      <c r="A730" s="7"/>
      <c r="B730" s="107"/>
      <c r="C730" s="7"/>
      <c r="D730" s="7"/>
    </row>
    <row r="731" spans="1:4" ht="14.25" customHeight="1" x14ac:dyDescent="0.2">
      <c r="A731" s="7"/>
      <c r="B731" s="107"/>
      <c r="C731" s="7"/>
      <c r="D731" s="7"/>
    </row>
    <row r="732" spans="1:4" ht="14.25" customHeight="1" x14ac:dyDescent="0.2">
      <c r="A732" s="7"/>
      <c r="B732" s="107"/>
      <c r="C732" s="7"/>
      <c r="D732" s="7"/>
    </row>
    <row r="733" spans="1:4" ht="14.25" customHeight="1" x14ac:dyDescent="0.2">
      <c r="A733" s="7"/>
      <c r="B733" s="107"/>
      <c r="C733" s="7"/>
      <c r="D733" s="7"/>
    </row>
    <row r="734" spans="1:4" ht="14.25" customHeight="1" x14ac:dyDescent="0.2">
      <c r="A734" s="7"/>
      <c r="B734" s="107"/>
      <c r="C734" s="7"/>
      <c r="D734" s="7"/>
    </row>
    <row r="735" spans="1:4" ht="14.25" customHeight="1" x14ac:dyDescent="0.2">
      <c r="A735" s="7"/>
      <c r="B735" s="107"/>
      <c r="C735" s="7"/>
      <c r="D735" s="7"/>
    </row>
    <row r="736" spans="1:4" ht="14.25" customHeight="1" x14ac:dyDescent="0.2">
      <c r="A736" s="7"/>
      <c r="B736" s="107"/>
      <c r="C736" s="7"/>
      <c r="D736" s="7"/>
    </row>
    <row r="737" spans="1:4" ht="14.25" customHeight="1" x14ac:dyDescent="0.2">
      <c r="A737" s="7"/>
      <c r="B737" s="107"/>
      <c r="C737" s="7"/>
      <c r="D737" s="7"/>
    </row>
    <row r="738" spans="1:4" ht="14.25" customHeight="1" x14ac:dyDescent="0.2">
      <c r="A738" s="7"/>
      <c r="B738" s="107"/>
      <c r="C738" s="7"/>
      <c r="D738" s="7"/>
    </row>
    <row r="739" spans="1:4" ht="14.25" customHeight="1" x14ac:dyDescent="0.2">
      <c r="A739" s="7"/>
      <c r="B739" s="107"/>
      <c r="C739" s="7"/>
      <c r="D739" s="7"/>
    </row>
    <row r="740" spans="1:4" ht="14.25" customHeight="1" x14ac:dyDescent="0.2">
      <c r="A740" s="7"/>
      <c r="B740" s="107"/>
      <c r="C740" s="7"/>
      <c r="D740" s="7"/>
    </row>
    <row r="741" spans="1:4" ht="14.25" customHeight="1" x14ac:dyDescent="0.2">
      <c r="A741" s="7"/>
      <c r="B741" s="107"/>
      <c r="C741" s="7"/>
      <c r="D741" s="7"/>
    </row>
    <row r="742" spans="1:4" ht="14.25" customHeight="1" x14ac:dyDescent="0.2">
      <c r="A742" s="7"/>
      <c r="B742" s="107"/>
      <c r="C742" s="7"/>
      <c r="D742" s="7"/>
    </row>
    <row r="743" spans="1:4" ht="14.25" customHeight="1" x14ac:dyDescent="0.2">
      <c r="A743" s="7"/>
      <c r="B743" s="107"/>
      <c r="C743" s="7"/>
      <c r="D743" s="7"/>
    </row>
    <row r="744" spans="1:4" ht="14.25" customHeight="1" x14ac:dyDescent="0.2">
      <c r="A744" s="7"/>
      <c r="B744" s="107"/>
      <c r="C744" s="7"/>
      <c r="D744" s="7"/>
    </row>
    <row r="745" spans="1:4" ht="14.25" customHeight="1" x14ac:dyDescent="0.2">
      <c r="A745" s="7"/>
      <c r="B745" s="107"/>
      <c r="C745" s="7"/>
      <c r="D745" s="7"/>
    </row>
    <row r="746" spans="1:4" ht="14.25" customHeight="1" x14ac:dyDescent="0.2">
      <c r="A746" s="7"/>
      <c r="B746" s="107"/>
      <c r="C746" s="7"/>
      <c r="D746" s="7"/>
    </row>
    <row r="747" spans="1:4" ht="14.25" customHeight="1" x14ac:dyDescent="0.2">
      <c r="A747" s="7"/>
      <c r="B747" s="107"/>
      <c r="C747" s="7"/>
      <c r="D747" s="7"/>
    </row>
    <row r="748" spans="1:4" ht="14.25" customHeight="1" x14ac:dyDescent="0.2">
      <c r="A748" s="7"/>
      <c r="B748" s="107"/>
      <c r="C748" s="7"/>
      <c r="D748" s="7"/>
    </row>
    <row r="749" spans="1:4" ht="14.25" customHeight="1" x14ac:dyDescent="0.2">
      <c r="A749" s="7"/>
      <c r="B749" s="107"/>
      <c r="C749" s="7"/>
      <c r="D749" s="7"/>
    </row>
    <row r="750" spans="1:4" ht="14.25" customHeight="1" x14ac:dyDescent="0.2">
      <c r="A750" s="7"/>
      <c r="B750" s="107"/>
      <c r="C750" s="7"/>
      <c r="D750" s="7"/>
    </row>
    <row r="751" spans="1:4" ht="14.25" customHeight="1" x14ac:dyDescent="0.2">
      <c r="A751" s="7"/>
      <c r="B751" s="107"/>
      <c r="C751" s="7"/>
      <c r="D751" s="7"/>
    </row>
    <row r="752" spans="1:4" ht="14.25" customHeight="1" x14ac:dyDescent="0.2">
      <c r="A752" s="7"/>
      <c r="B752" s="107"/>
      <c r="C752" s="7"/>
      <c r="D752" s="7"/>
    </row>
    <row r="753" spans="1:4" ht="14.25" customHeight="1" x14ac:dyDescent="0.2">
      <c r="A753" s="7"/>
      <c r="B753" s="107"/>
      <c r="C753" s="7"/>
      <c r="D753" s="7"/>
    </row>
    <row r="754" spans="1:4" ht="14.25" customHeight="1" x14ac:dyDescent="0.2">
      <c r="A754" s="7"/>
      <c r="B754" s="107"/>
      <c r="C754" s="7"/>
      <c r="D754" s="7"/>
    </row>
    <row r="755" spans="1:4" ht="14.25" customHeight="1" x14ac:dyDescent="0.2">
      <c r="A755" s="7"/>
      <c r="B755" s="107"/>
      <c r="C755" s="7"/>
      <c r="D755" s="7"/>
    </row>
    <row r="756" spans="1:4" ht="14.25" customHeight="1" x14ac:dyDescent="0.2">
      <c r="A756" s="7"/>
      <c r="B756" s="107"/>
      <c r="C756" s="7"/>
      <c r="D756" s="7"/>
    </row>
    <row r="757" spans="1:4" ht="14.25" customHeight="1" x14ac:dyDescent="0.2">
      <c r="A757" s="7"/>
      <c r="B757" s="107"/>
      <c r="C757" s="7"/>
      <c r="D757" s="7"/>
    </row>
    <row r="758" spans="1:4" ht="14.25" customHeight="1" x14ac:dyDescent="0.2">
      <c r="A758" s="7"/>
      <c r="B758" s="107"/>
      <c r="C758" s="7"/>
      <c r="D758" s="7"/>
    </row>
    <row r="759" spans="1:4" ht="14.25" customHeight="1" x14ac:dyDescent="0.2">
      <c r="A759" s="7"/>
      <c r="B759" s="107"/>
      <c r="C759" s="7"/>
      <c r="D759" s="7"/>
    </row>
    <row r="760" spans="1:4" ht="14.25" customHeight="1" x14ac:dyDescent="0.2">
      <c r="A760" s="7"/>
      <c r="B760" s="107"/>
      <c r="C760" s="7"/>
      <c r="D760" s="7"/>
    </row>
    <row r="761" spans="1:4" ht="14.25" customHeight="1" x14ac:dyDescent="0.2">
      <c r="A761" s="7"/>
      <c r="B761" s="107"/>
      <c r="C761" s="7"/>
      <c r="D761" s="7"/>
    </row>
    <row r="762" spans="1:4" ht="14.25" customHeight="1" x14ac:dyDescent="0.2">
      <c r="A762" s="7"/>
      <c r="B762" s="107"/>
      <c r="C762" s="7"/>
      <c r="D762" s="7"/>
    </row>
    <row r="763" spans="1:4" ht="14.25" customHeight="1" x14ac:dyDescent="0.2">
      <c r="A763" s="7"/>
      <c r="B763" s="107"/>
      <c r="C763" s="7"/>
      <c r="D763" s="7"/>
    </row>
    <row r="764" spans="1:4" ht="14.25" customHeight="1" x14ac:dyDescent="0.2">
      <c r="A764" s="7"/>
      <c r="B764" s="107"/>
      <c r="C764" s="7"/>
      <c r="D764" s="7"/>
    </row>
    <row r="765" spans="1:4" ht="14.25" customHeight="1" x14ac:dyDescent="0.2">
      <c r="A765" s="7"/>
      <c r="B765" s="107"/>
      <c r="C765" s="7"/>
      <c r="D765" s="7"/>
    </row>
    <row r="766" spans="1:4" ht="14.25" customHeight="1" x14ac:dyDescent="0.2">
      <c r="A766" s="7"/>
      <c r="B766" s="107"/>
      <c r="C766" s="7"/>
      <c r="D766" s="7"/>
    </row>
    <row r="767" spans="1:4" ht="14.25" customHeight="1" x14ac:dyDescent="0.2">
      <c r="A767" s="7"/>
      <c r="B767" s="107"/>
      <c r="C767" s="7"/>
      <c r="D767" s="7"/>
    </row>
    <row r="768" spans="1:4" ht="14.25" customHeight="1" x14ac:dyDescent="0.2">
      <c r="A768" s="7"/>
      <c r="B768" s="107"/>
      <c r="C768" s="7"/>
      <c r="D768" s="7"/>
    </row>
    <row r="769" spans="1:4" ht="14.25" customHeight="1" x14ac:dyDescent="0.2">
      <c r="A769" s="7"/>
      <c r="B769" s="107"/>
      <c r="C769" s="7"/>
      <c r="D769" s="7"/>
    </row>
    <row r="770" spans="1:4" ht="14.25" customHeight="1" x14ac:dyDescent="0.2">
      <c r="A770" s="7"/>
      <c r="B770" s="107"/>
      <c r="C770" s="7"/>
      <c r="D770" s="7"/>
    </row>
    <row r="771" spans="1:4" ht="14.25" customHeight="1" x14ac:dyDescent="0.2">
      <c r="A771" s="7"/>
      <c r="B771" s="107"/>
      <c r="C771" s="7"/>
      <c r="D771" s="7"/>
    </row>
    <row r="772" spans="1:4" ht="14.25" customHeight="1" x14ac:dyDescent="0.2">
      <c r="A772" s="7"/>
      <c r="B772" s="107"/>
      <c r="C772" s="7"/>
      <c r="D772" s="7"/>
    </row>
    <row r="773" spans="1:4" ht="14.25" customHeight="1" x14ac:dyDescent="0.2">
      <c r="A773" s="7"/>
      <c r="B773" s="107"/>
      <c r="C773" s="7"/>
      <c r="D773" s="7"/>
    </row>
    <row r="774" spans="1:4" ht="14.25" customHeight="1" x14ac:dyDescent="0.2">
      <c r="A774" s="7"/>
      <c r="B774" s="107"/>
      <c r="C774" s="7"/>
      <c r="D774" s="7"/>
    </row>
    <row r="775" spans="1:4" ht="14.25" customHeight="1" x14ac:dyDescent="0.2">
      <c r="A775" s="7"/>
      <c r="B775" s="107"/>
      <c r="C775" s="7"/>
      <c r="D775" s="7"/>
    </row>
    <row r="776" spans="1:4" ht="14.25" customHeight="1" x14ac:dyDescent="0.2">
      <c r="A776" s="7"/>
      <c r="B776" s="107"/>
      <c r="C776" s="7"/>
      <c r="D776" s="7"/>
    </row>
    <row r="777" spans="1:4" ht="14.25" customHeight="1" x14ac:dyDescent="0.2">
      <c r="A777" s="7"/>
      <c r="B777" s="107"/>
      <c r="C777" s="7"/>
      <c r="D777" s="7"/>
    </row>
    <row r="778" spans="1:4" ht="14.25" customHeight="1" x14ac:dyDescent="0.2">
      <c r="A778" s="7"/>
      <c r="B778" s="107"/>
      <c r="C778" s="7"/>
      <c r="D778" s="7"/>
    </row>
    <row r="779" spans="1:4" ht="14.25" customHeight="1" x14ac:dyDescent="0.2">
      <c r="A779" s="7"/>
      <c r="B779" s="107"/>
      <c r="C779" s="7"/>
      <c r="D779" s="7"/>
    </row>
    <row r="780" spans="1:4" ht="14.25" customHeight="1" x14ac:dyDescent="0.2">
      <c r="A780" s="7"/>
      <c r="B780" s="107"/>
      <c r="C780" s="7"/>
      <c r="D780" s="7"/>
    </row>
    <row r="781" spans="1:4" ht="14.25" customHeight="1" x14ac:dyDescent="0.2">
      <c r="A781" s="7"/>
      <c r="B781" s="107"/>
      <c r="C781" s="7"/>
      <c r="D781" s="7"/>
    </row>
    <row r="782" spans="1:4" ht="14.25" customHeight="1" x14ac:dyDescent="0.2">
      <c r="A782" s="7"/>
      <c r="B782" s="107"/>
      <c r="C782" s="7"/>
      <c r="D782" s="7"/>
    </row>
    <row r="783" spans="1:4" ht="14.25" customHeight="1" x14ac:dyDescent="0.2">
      <c r="A783" s="7"/>
      <c r="B783" s="107"/>
      <c r="C783" s="7"/>
      <c r="D783" s="7"/>
    </row>
    <row r="784" spans="1:4" ht="14.25" customHeight="1" x14ac:dyDescent="0.2">
      <c r="A784" s="7"/>
      <c r="B784" s="107"/>
      <c r="C784" s="7"/>
      <c r="D784" s="7"/>
    </row>
    <row r="785" spans="1:4" ht="14.25" customHeight="1" x14ac:dyDescent="0.2">
      <c r="A785" s="7"/>
      <c r="B785" s="107"/>
      <c r="C785" s="7"/>
      <c r="D785" s="7"/>
    </row>
    <row r="786" spans="1:4" ht="14.25" customHeight="1" x14ac:dyDescent="0.2">
      <c r="A786" s="7"/>
      <c r="B786" s="107"/>
      <c r="C786" s="7"/>
      <c r="D786" s="7"/>
    </row>
    <row r="787" spans="1:4" ht="14.25" customHeight="1" x14ac:dyDescent="0.2">
      <c r="A787" s="7"/>
      <c r="B787" s="107"/>
      <c r="C787" s="7"/>
      <c r="D787" s="7"/>
    </row>
    <row r="788" spans="1:4" ht="14.25" customHeight="1" x14ac:dyDescent="0.2">
      <c r="A788" s="7"/>
      <c r="B788" s="107"/>
      <c r="C788" s="7"/>
      <c r="D788" s="7"/>
    </row>
    <row r="789" spans="1:4" ht="14.25" customHeight="1" x14ac:dyDescent="0.2">
      <c r="A789" s="7"/>
      <c r="B789" s="107"/>
      <c r="C789" s="7"/>
      <c r="D789" s="7"/>
    </row>
    <row r="790" spans="1:4" ht="14.25" customHeight="1" x14ac:dyDescent="0.2">
      <c r="A790" s="7"/>
      <c r="B790" s="107"/>
      <c r="C790" s="7"/>
      <c r="D790" s="7"/>
    </row>
    <row r="791" spans="1:4" ht="14.25" customHeight="1" x14ac:dyDescent="0.2">
      <c r="A791" s="7"/>
      <c r="B791" s="107"/>
      <c r="C791" s="7"/>
      <c r="D791" s="7"/>
    </row>
    <row r="792" spans="1:4" ht="14.25" customHeight="1" x14ac:dyDescent="0.2">
      <c r="A792" s="7"/>
      <c r="B792" s="107"/>
      <c r="C792" s="7"/>
      <c r="D792" s="7"/>
    </row>
    <row r="793" spans="1:4" ht="14.25" customHeight="1" x14ac:dyDescent="0.2">
      <c r="A793" s="7"/>
      <c r="B793" s="107"/>
      <c r="C793" s="7"/>
      <c r="D793" s="7"/>
    </row>
    <row r="794" spans="1:4" ht="14.25" customHeight="1" x14ac:dyDescent="0.2">
      <c r="A794" s="7"/>
      <c r="B794" s="107"/>
      <c r="C794" s="7"/>
      <c r="D794" s="7"/>
    </row>
    <row r="795" spans="1:4" ht="14.25" customHeight="1" x14ac:dyDescent="0.2">
      <c r="A795" s="7"/>
      <c r="B795" s="107"/>
      <c r="C795" s="7"/>
      <c r="D795" s="7"/>
    </row>
    <row r="796" spans="1:4" ht="14.25" customHeight="1" x14ac:dyDescent="0.2">
      <c r="A796" s="7"/>
      <c r="B796" s="107"/>
      <c r="C796" s="7"/>
      <c r="D796" s="7"/>
    </row>
    <row r="797" spans="1:4" ht="14.25" customHeight="1" x14ac:dyDescent="0.2">
      <c r="A797" s="7"/>
      <c r="B797" s="107"/>
      <c r="C797" s="7"/>
      <c r="D797" s="7"/>
    </row>
    <row r="798" spans="1:4" ht="14.25" customHeight="1" x14ac:dyDescent="0.2">
      <c r="A798" s="7"/>
      <c r="B798" s="107"/>
      <c r="C798" s="7"/>
      <c r="D798" s="7"/>
    </row>
    <row r="799" spans="1:4" ht="14.25" customHeight="1" x14ac:dyDescent="0.2">
      <c r="A799" s="7"/>
      <c r="B799" s="107"/>
      <c r="C799" s="7"/>
      <c r="D799" s="7"/>
    </row>
    <row r="800" spans="1:4" ht="14.25" customHeight="1" x14ac:dyDescent="0.2">
      <c r="A800" s="7"/>
      <c r="B800" s="107"/>
      <c r="C800" s="7"/>
      <c r="D800" s="7"/>
    </row>
    <row r="801" spans="1:4" ht="14.25" customHeight="1" x14ac:dyDescent="0.2">
      <c r="A801" s="7"/>
      <c r="B801" s="107"/>
      <c r="C801" s="7"/>
      <c r="D801" s="7"/>
    </row>
    <row r="802" spans="1:4" ht="14.25" customHeight="1" x14ac:dyDescent="0.2">
      <c r="A802" s="7"/>
      <c r="B802" s="107"/>
      <c r="C802" s="7"/>
      <c r="D802" s="7"/>
    </row>
    <row r="803" spans="1:4" ht="14.25" customHeight="1" x14ac:dyDescent="0.2">
      <c r="A803" s="7"/>
      <c r="B803" s="107"/>
      <c r="C803" s="7"/>
      <c r="D803" s="7"/>
    </row>
    <row r="804" spans="1:4" ht="14.25" customHeight="1" x14ac:dyDescent="0.2">
      <c r="A804" s="7"/>
      <c r="B804" s="107"/>
      <c r="C804" s="7"/>
      <c r="D804" s="7"/>
    </row>
    <row r="805" spans="1:4" ht="14.25" customHeight="1" x14ac:dyDescent="0.2">
      <c r="A805" s="7"/>
      <c r="B805" s="107"/>
      <c r="C805" s="7"/>
      <c r="D805" s="7"/>
    </row>
    <row r="806" spans="1:4" ht="14.25" customHeight="1" x14ac:dyDescent="0.2">
      <c r="A806" s="7"/>
      <c r="B806" s="107"/>
      <c r="C806" s="7"/>
      <c r="D806" s="7"/>
    </row>
    <row r="807" spans="1:4" ht="14.25" customHeight="1" x14ac:dyDescent="0.2">
      <c r="A807" s="7"/>
      <c r="B807" s="107"/>
      <c r="C807" s="7"/>
      <c r="D807" s="7"/>
    </row>
    <row r="808" spans="1:4" ht="14.25" customHeight="1" x14ac:dyDescent="0.2">
      <c r="A808" s="7"/>
      <c r="B808" s="107"/>
      <c r="C808" s="7"/>
      <c r="D808" s="7"/>
    </row>
    <row r="809" spans="1:4" ht="14.25" customHeight="1" x14ac:dyDescent="0.2">
      <c r="A809" s="7"/>
      <c r="B809" s="107"/>
      <c r="C809" s="7"/>
      <c r="D809" s="7"/>
    </row>
    <row r="810" spans="1:4" ht="14.25" customHeight="1" x14ac:dyDescent="0.2">
      <c r="A810" s="7"/>
      <c r="B810" s="107"/>
      <c r="C810" s="7"/>
      <c r="D810" s="7"/>
    </row>
    <row r="811" spans="1:4" ht="14.25" customHeight="1" x14ac:dyDescent="0.2">
      <c r="A811" s="7"/>
      <c r="B811" s="107"/>
      <c r="C811" s="7"/>
      <c r="D811" s="7"/>
    </row>
    <row r="812" spans="1:4" ht="14.25" customHeight="1" x14ac:dyDescent="0.2">
      <c r="A812" s="7"/>
      <c r="B812" s="107"/>
      <c r="C812" s="7"/>
      <c r="D812" s="7"/>
    </row>
    <row r="813" spans="1:4" ht="14.25" customHeight="1" x14ac:dyDescent="0.2">
      <c r="A813" s="7"/>
      <c r="B813" s="107"/>
      <c r="C813" s="7"/>
      <c r="D813" s="7"/>
    </row>
    <row r="814" spans="1:4" ht="14.25" customHeight="1" x14ac:dyDescent="0.2">
      <c r="A814" s="7"/>
      <c r="B814" s="107"/>
      <c r="C814" s="7"/>
      <c r="D814" s="7"/>
    </row>
    <row r="815" spans="1:4" ht="14.25" customHeight="1" x14ac:dyDescent="0.2">
      <c r="A815" s="7"/>
      <c r="B815" s="107"/>
      <c r="C815" s="7"/>
      <c r="D815" s="7"/>
    </row>
    <row r="816" spans="1:4" ht="14.25" customHeight="1" x14ac:dyDescent="0.2">
      <c r="A816" s="7"/>
      <c r="B816" s="107"/>
      <c r="C816" s="7"/>
      <c r="D816" s="7"/>
    </row>
    <row r="817" spans="1:4" ht="14.25" customHeight="1" x14ac:dyDescent="0.2">
      <c r="A817" s="7"/>
      <c r="B817" s="107"/>
      <c r="C817" s="7"/>
      <c r="D817" s="7"/>
    </row>
    <row r="818" spans="1:4" ht="14.25" customHeight="1" x14ac:dyDescent="0.2">
      <c r="A818" s="7"/>
      <c r="B818" s="107"/>
      <c r="C818" s="7"/>
      <c r="D818" s="7"/>
    </row>
    <row r="819" spans="1:4" ht="14.25" customHeight="1" x14ac:dyDescent="0.2">
      <c r="A819" s="7"/>
      <c r="B819" s="107"/>
      <c r="C819" s="7"/>
      <c r="D819" s="7"/>
    </row>
    <row r="820" spans="1:4" ht="14.25" customHeight="1" x14ac:dyDescent="0.2">
      <c r="A820" s="7"/>
      <c r="B820" s="107"/>
      <c r="C820" s="7"/>
      <c r="D820" s="7"/>
    </row>
    <row r="821" spans="1:4" ht="14.25" customHeight="1" x14ac:dyDescent="0.2">
      <c r="A821" s="7"/>
      <c r="B821" s="107"/>
      <c r="C821" s="7"/>
      <c r="D821" s="7"/>
    </row>
    <row r="822" spans="1:4" ht="14.25" customHeight="1" x14ac:dyDescent="0.2">
      <c r="A822" s="7"/>
      <c r="B822" s="107"/>
      <c r="C822" s="7"/>
      <c r="D822" s="7"/>
    </row>
    <row r="823" spans="1:4" ht="14.25" customHeight="1" x14ac:dyDescent="0.2">
      <c r="A823" s="7"/>
      <c r="B823" s="107"/>
      <c r="C823" s="7"/>
      <c r="D823" s="7"/>
    </row>
    <row r="824" spans="1:4" ht="14.25" customHeight="1" x14ac:dyDescent="0.2">
      <c r="A824" s="7"/>
      <c r="B824" s="107"/>
      <c r="C824" s="7"/>
      <c r="D824" s="7"/>
    </row>
    <row r="825" spans="1:4" ht="14.25" customHeight="1" x14ac:dyDescent="0.2">
      <c r="A825" s="7"/>
      <c r="B825" s="107"/>
      <c r="C825" s="7"/>
      <c r="D825" s="7"/>
    </row>
    <row r="826" spans="1:4" ht="14.25" customHeight="1" x14ac:dyDescent="0.2">
      <c r="A826" s="7"/>
      <c r="B826" s="107"/>
      <c r="C826" s="7"/>
      <c r="D826" s="7"/>
    </row>
    <row r="827" spans="1:4" ht="14.25" customHeight="1" x14ac:dyDescent="0.2">
      <c r="A827" s="7"/>
      <c r="B827" s="107"/>
      <c r="C827" s="7"/>
      <c r="D827" s="7"/>
    </row>
    <row r="828" spans="1:4" ht="14.25" customHeight="1" x14ac:dyDescent="0.2">
      <c r="A828" s="7"/>
      <c r="B828" s="107"/>
      <c r="C828" s="7"/>
      <c r="D828" s="7"/>
    </row>
    <row r="829" spans="1:4" ht="14.25" customHeight="1" x14ac:dyDescent="0.2">
      <c r="A829" s="7"/>
      <c r="B829" s="107"/>
      <c r="C829" s="7"/>
      <c r="D829" s="7"/>
    </row>
    <row r="830" spans="1:4" ht="14.25" customHeight="1" x14ac:dyDescent="0.2">
      <c r="A830" s="7"/>
      <c r="B830" s="107"/>
      <c r="C830" s="7"/>
      <c r="D830" s="7"/>
    </row>
    <row r="831" spans="1:4" ht="14.25" customHeight="1" x14ac:dyDescent="0.2">
      <c r="A831" s="7"/>
      <c r="B831" s="107"/>
      <c r="C831" s="7"/>
      <c r="D831" s="7"/>
    </row>
    <row r="832" spans="1:4" ht="14.25" customHeight="1" x14ac:dyDescent="0.2">
      <c r="A832" s="7"/>
      <c r="B832" s="107"/>
      <c r="C832" s="7"/>
      <c r="D832" s="7"/>
    </row>
    <row r="833" spans="1:4" ht="14.25" customHeight="1" x14ac:dyDescent="0.2">
      <c r="A833" s="7"/>
      <c r="B833" s="107"/>
      <c r="C833" s="7"/>
      <c r="D833" s="7"/>
    </row>
    <row r="834" spans="1:4" ht="14.25" customHeight="1" x14ac:dyDescent="0.2">
      <c r="A834" s="7"/>
      <c r="B834" s="107"/>
      <c r="C834" s="7"/>
      <c r="D834" s="7"/>
    </row>
    <row r="835" spans="1:4" ht="14.25" customHeight="1" x14ac:dyDescent="0.2">
      <c r="A835" s="7"/>
      <c r="B835" s="107"/>
      <c r="C835" s="7"/>
      <c r="D835" s="7"/>
    </row>
    <row r="836" spans="1:4" ht="14.25" customHeight="1" x14ac:dyDescent="0.2">
      <c r="A836" s="7"/>
      <c r="B836" s="107"/>
      <c r="C836" s="7"/>
      <c r="D836" s="7"/>
    </row>
    <row r="837" spans="1:4" ht="14.25" customHeight="1" x14ac:dyDescent="0.2">
      <c r="A837" s="7"/>
      <c r="B837" s="107"/>
      <c r="C837" s="7"/>
      <c r="D837" s="7"/>
    </row>
    <row r="838" spans="1:4" ht="14.25" customHeight="1" x14ac:dyDescent="0.2">
      <c r="A838" s="7"/>
      <c r="B838" s="107"/>
      <c r="C838" s="7"/>
      <c r="D838" s="7"/>
    </row>
    <row r="839" spans="1:4" ht="14.25" customHeight="1" x14ac:dyDescent="0.2">
      <c r="A839" s="7"/>
      <c r="B839" s="107"/>
      <c r="C839" s="7"/>
      <c r="D839" s="7"/>
    </row>
    <row r="840" spans="1:4" ht="14.25" customHeight="1" x14ac:dyDescent="0.2">
      <c r="A840" s="7"/>
      <c r="B840" s="107"/>
      <c r="C840" s="7"/>
      <c r="D840" s="7"/>
    </row>
    <row r="841" spans="1:4" ht="14.25" customHeight="1" x14ac:dyDescent="0.2">
      <c r="A841" s="7"/>
      <c r="B841" s="107"/>
      <c r="C841" s="7"/>
      <c r="D841" s="7"/>
    </row>
    <row r="842" spans="1:4" ht="14.25" customHeight="1" x14ac:dyDescent="0.2">
      <c r="A842" s="7"/>
      <c r="B842" s="107"/>
      <c r="C842" s="7"/>
      <c r="D842" s="7"/>
    </row>
    <row r="843" spans="1:4" ht="14.25" customHeight="1" x14ac:dyDescent="0.2">
      <c r="A843" s="7"/>
      <c r="B843" s="107"/>
      <c r="C843" s="7"/>
      <c r="D843" s="7"/>
    </row>
    <row r="844" spans="1:4" ht="14.25" customHeight="1" x14ac:dyDescent="0.2">
      <c r="A844" s="7"/>
      <c r="B844" s="107"/>
      <c r="C844" s="7"/>
      <c r="D844" s="7"/>
    </row>
    <row r="845" spans="1:4" ht="14.25" customHeight="1" x14ac:dyDescent="0.2">
      <c r="A845" s="7"/>
      <c r="B845" s="107"/>
      <c r="C845" s="7"/>
      <c r="D845" s="7"/>
    </row>
    <row r="846" spans="1:4" ht="14.25" customHeight="1" x14ac:dyDescent="0.2">
      <c r="A846" s="7"/>
      <c r="B846" s="107"/>
      <c r="C846" s="7"/>
      <c r="D846" s="7"/>
    </row>
    <row r="847" spans="1:4" ht="14.25" customHeight="1" x14ac:dyDescent="0.2">
      <c r="A847" s="7"/>
      <c r="B847" s="107"/>
      <c r="C847" s="7"/>
      <c r="D847" s="7"/>
    </row>
    <row r="848" spans="1:4" ht="14.25" customHeight="1" x14ac:dyDescent="0.2">
      <c r="A848" s="7"/>
      <c r="B848" s="107"/>
      <c r="C848" s="7"/>
      <c r="D848" s="7"/>
    </row>
    <row r="849" spans="1:4" ht="14.25" customHeight="1" x14ac:dyDescent="0.2">
      <c r="A849" s="7"/>
      <c r="B849" s="107"/>
      <c r="C849" s="7"/>
      <c r="D849" s="7"/>
    </row>
    <row r="850" spans="1:4" ht="14.25" customHeight="1" x14ac:dyDescent="0.2">
      <c r="A850" s="7"/>
      <c r="B850" s="107"/>
      <c r="C850" s="7"/>
      <c r="D850" s="7"/>
    </row>
    <row r="851" spans="1:4" ht="14.25" customHeight="1" x14ac:dyDescent="0.2">
      <c r="A851" s="7"/>
      <c r="B851" s="107"/>
      <c r="C851" s="7"/>
      <c r="D851" s="7"/>
    </row>
    <row r="852" spans="1:4" ht="14.25" customHeight="1" x14ac:dyDescent="0.2">
      <c r="A852" s="7"/>
      <c r="B852" s="107"/>
      <c r="C852" s="7"/>
      <c r="D852" s="7"/>
    </row>
    <row r="853" spans="1:4" ht="14.25" customHeight="1" x14ac:dyDescent="0.2">
      <c r="A853" s="7"/>
      <c r="B853" s="107"/>
      <c r="C853" s="7"/>
      <c r="D853" s="7"/>
    </row>
    <row r="854" spans="1:4" ht="14.25" customHeight="1" x14ac:dyDescent="0.2">
      <c r="A854" s="7"/>
      <c r="B854" s="107"/>
      <c r="C854" s="7"/>
      <c r="D854" s="7"/>
    </row>
    <row r="855" spans="1:4" ht="14.25" customHeight="1" x14ac:dyDescent="0.2">
      <c r="A855" s="7"/>
      <c r="B855" s="107"/>
      <c r="C855" s="7"/>
      <c r="D855" s="7"/>
    </row>
    <row r="856" spans="1:4" ht="14.25" customHeight="1" x14ac:dyDescent="0.2">
      <c r="A856" s="7"/>
      <c r="B856" s="107"/>
      <c r="C856" s="7"/>
      <c r="D856" s="7"/>
    </row>
    <row r="857" spans="1:4" ht="14.25" customHeight="1" x14ac:dyDescent="0.2">
      <c r="A857" s="7"/>
      <c r="B857" s="107"/>
      <c r="C857" s="7"/>
      <c r="D857" s="7"/>
    </row>
    <row r="858" spans="1:4" ht="14.25" customHeight="1" x14ac:dyDescent="0.2">
      <c r="A858" s="7"/>
      <c r="B858" s="107"/>
      <c r="C858" s="7"/>
      <c r="D858" s="7"/>
    </row>
    <row r="859" spans="1:4" ht="14.25" customHeight="1" x14ac:dyDescent="0.2">
      <c r="A859" s="7"/>
      <c r="B859" s="107"/>
      <c r="C859" s="7"/>
      <c r="D859" s="7"/>
    </row>
    <row r="860" spans="1:4" ht="14.25" customHeight="1" x14ac:dyDescent="0.2">
      <c r="A860" s="7"/>
      <c r="B860" s="107"/>
      <c r="C860" s="7"/>
      <c r="D860" s="7"/>
    </row>
    <row r="861" spans="1:4" ht="14.25" customHeight="1" x14ac:dyDescent="0.2">
      <c r="A861" s="7"/>
      <c r="B861" s="107"/>
      <c r="C861" s="7"/>
      <c r="D861" s="7"/>
    </row>
    <row r="862" spans="1:4" ht="14.25" customHeight="1" x14ac:dyDescent="0.2">
      <c r="A862" s="7"/>
      <c r="B862" s="107"/>
      <c r="C862" s="7"/>
      <c r="D862" s="7"/>
    </row>
    <row r="863" spans="1:4" ht="14.25" customHeight="1" x14ac:dyDescent="0.2">
      <c r="A863" s="7"/>
      <c r="B863" s="107"/>
      <c r="C863" s="7"/>
      <c r="D863" s="7"/>
    </row>
    <row r="864" spans="1:4" ht="14.25" customHeight="1" x14ac:dyDescent="0.2">
      <c r="A864" s="7"/>
      <c r="B864" s="107"/>
      <c r="C864" s="7"/>
      <c r="D864" s="7"/>
    </row>
    <row r="865" spans="1:4" ht="14.25" customHeight="1" x14ac:dyDescent="0.2">
      <c r="A865" s="7"/>
      <c r="B865" s="107"/>
      <c r="C865" s="7"/>
      <c r="D865" s="7"/>
    </row>
    <row r="866" spans="1:4" ht="14.25" customHeight="1" x14ac:dyDescent="0.2">
      <c r="A866" s="7"/>
      <c r="B866" s="107"/>
      <c r="C866" s="7"/>
      <c r="D866" s="7"/>
    </row>
    <row r="867" spans="1:4" ht="14.25" customHeight="1" x14ac:dyDescent="0.2">
      <c r="A867" s="7"/>
      <c r="B867" s="107"/>
      <c r="C867" s="7"/>
      <c r="D867" s="7"/>
    </row>
    <row r="868" spans="1:4" ht="14.25" customHeight="1" x14ac:dyDescent="0.2">
      <c r="A868" s="7"/>
      <c r="B868" s="107"/>
      <c r="C868" s="7"/>
      <c r="D868" s="7"/>
    </row>
    <row r="869" spans="1:4" ht="14.25" customHeight="1" x14ac:dyDescent="0.2">
      <c r="A869" s="7"/>
      <c r="B869" s="107"/>
      <c r="C869" s="7"/>
      <c r="D869" s="7"/>
    </row>
    <row r="870" spans="1:4" ht="14.25" customHeight="1" x14ac:dyDescent="0.2">
      <c r="A870" s="7"/>
      <c r="B870" s="107"/>
      <c r="C870" s="7"/>
      <c r="D870" s="7"/>
    </row>
    <row r="871" spans="1:4" ht="14.25" customHeight="1" x14ac:dyDescent="0.2">
      <c r="A871" s="7"/>
      <c r="B871" s="107"/>
      <c r="C871" s="7"/>
      <c r="D871" s="7"/>
    </row>
    <row r="872" spans="1:4" ht="14.25" customHeight="1" x14ac:dyDescent="0.2">
      <c r="A872" s="7"/>
      <c r="B872" s="107"/>
      <c r="C872" s="7"/>
      <c r="D872" s="7"/>
    </row>
    <row r="873" spans="1:4" ht="14.25" customHeight="1" x14ac:dyDescent="0.2">
      <c r="A873" s="7"/>
      <c r="B873" s="107"/>
      <c r="C873" s="7"/>
      <c r="D873" s="7"/>
    </row>
    <row r="874" spans="1:4" ht="14.25" customHeight="1" x14ac:dyDescent="0.2">
      <c r="A874" s="7"/>
      <c r="B874" s="107"/>
      <c r="C874" s="7"/>
      <c r="D874" s="7"/>
    </row>
    <row r="875" spans="1:4" ht="14.25" customHeight="1" x14ac:dyDescent="0.2">
      <c r="A875" s="7"/>
      <c r="B875" s="107"/>
      <c r="C875" s="7"/>
      <c r="D875" s="7"/>
    </row>
    <row r="876" spans="1:4" ht="14.25" customHeight="1" x14ac:dyDescent="0.2">
      <c r="A876" s="7"/>
      <c r="B876" s="107"/>
      <c r="C876" s="7"/>
      <c r="D876" s="7"/>
    </row>
    <row r="877" spans="1:4" ht="14.25" customHeight="1" x14ac:dyDescent="0.2">
      <c r="A877" s="7"/>
      <c r="B877" s="107"/>
      <c r="C877" s="7"/>
      <c r="D877" s="7"/>
    </row>
    <row r="878" spans="1:4" ht="14.25" customHeight="1" x14ac:dyDescent="0.2">
      <c r="A878" s="7"/>
      <c r="B878" s="107"/>
      <c r="C878" s="7"/>
      <c r="D878" s="7"/>
    </row>
    <row r="879" spans="1:4" ht="14.25" customHeight="1" x14ac:dyDescent="0.2">
      <c r="A879" s="7"/>
      <c r="B879" s="107"/>
      <c r="C879" s="7"/>
      <c r="D879" s="7"/>
    </row>
    <row r="880" spans="1:4" ht="14.25" customHeight="1" x14ac:dyDescent="0.2">
      <c r="A880" s="7"/>
      <c r="B880" s="107"/>
      <c r="C880" s="7"/>
      <c r="D880" s="7"/>
    </row>
    <row r="881" spans="1:4" ht="14.25" customHeight="1" x14ac:dyDescent="0.2">
      <c r="A881" s="7"/>
      <c r="B881" s="107"/>
      <c r="C881" s="7"/>
      <c r="D881" s="7"/>
    </row>
    <row r="882" spans="1:4" ht="14.25" customHeight="1" x14ac:dyDescent="0.2">
      <c r="A882" s="7"/>
      <c r="B882" s="107"/>
      <c r="C882" s="7"/>
      <c r="D882" s="7"/>
    </row>
    <row r="883" spans="1:4" ht="14.25" customHeight="1" x14ac:dyDescent="0.2">
      <c r="A883" s="7"/>
      <c r="B883" s="107"/>
      <c r="C883" s="7"/>
      <c r="D883" s="7"/>
    </row>
    <row r="884" spans="1:4" ht="14.25" customHeight="1" x14ac:dyDescent="0.2">
      <c r="A884" s="7"/>
      <c r="B884" s="107"/>
      <c r="C884" s="7"/>
      <c r="D884" s="7"/>
    </row>
    <row r="885" spans="1:4" ht="14.25" customHeight="1" x14ac:dyDescent="0.2">
      <c r="A885" s="7"/>
      <c r="B885" s="107"/>
      <c r="C885" s="7"/>
      <c r="D885" s="7"/>
    </row>
    <row r="886" spans="1:4" ht="14.25" customHeight="1" x14ac:dyDescent="0.2">
      <c r="A886" s="7"/>
      <c r="B886" s="107"/>
      <c r="C886" s="7"/>
      <c r="D886" s="7"/>
    </row>
    <row r="887" spans="1:4" ht="14.25" customHeight="1" x14ac:dyDescent="0.2">
      <c r="A887" s="7"/>
      <c r="B887" s="107"/>
      <c r="C887" s="7"/>
      <c r="D887" s="7"/>
    </row>
    <row r="888" spans="1:4" ht="14.25" customHeight="1" x14ac:dyDescent="0.2">
      <c r="A888" s="7"/>
      <c r="B888" s="107"/>
      <c r="C888" s="7"/>
      <c r="D888" s="7"/>
    </row>
    <row r="889" spans="1:4" ht="14.25" customHeight="1" x14ac:dyDescent="0.2">
      <c r="A889" s="7"/>
      <c r="B889" s="107"/>
      <c r="C889" s="7"/>
      <c r="D889" s="7"/>
    </row>
    <row r="890" spans="1:4" ht="14.25" customHeight="1" x14ac:dyDescent="0.2">
      <c r="A890" s="7"/>
      <c r="B890" s="107"/>
      <c r="C890" s="7"/>
      <c r="D890" s="7"/>
    </row>
    <row r="891" spans="1:4" ht="14.25" customHeight="1" x14ac:dyDescent="0.2">
      <c r="A891" s="7"/>
      <c r="B891" s="107"/>
      <c r="C891" s="7"/>
      <c r="D891" s="7"/>
    </row>
    <row r="892" spans="1:4" ht="14.25" customHeight="1" x14ac:dyDescent="0.2">
      <c r="A892" s="7"/>
      <c r="B892" s="107"/>
      <c r="C892" s="7"/>
      <c r="D892" s="7"/>
    </row>
    <row r="893" spans="1:4" ht="14.25" customHeight="1" x14ac:dyDescent="0.2">
      <c r="A893" s="7"/>
      <c r="B893" s="107"/>
      <c r="C893" s="7"/>
      <c r="D893" s="7"/>
    </row>
    <row r="894" spans="1:4" ht="14.25" customHeight="1" x14ac:dyDescent="0.2">
      <c r="A894" s="7"/>
      <c r="B894" s="107"/>
      <c r="C894" s="7"/>
      <c r="D894" s="7"/>
    </row>
    <row r="895" spans="1:4" ht="14.25" customHeight="1" x14ac:dyDescent="0.2">
      <c r="A895" s="7"/>
      <c r="B895" s="107"/>
      <c r="C895" s="7"/>
      <c r="D895" s="7"/>
    </row>
    <row r="896" spans="1:4" ht="14.25" customHeight="1" x14ac:dyDescent="0.2">
      <c r="A896" s="7"/>
      <c r="B896" s="107"/>
      <c r="C896" s="7"/>
      <c r="D896" s="7"/>
    </row>
    <row r="897" spans="1:4" ht="14.25" customHeight="1" x14ac:dyDescent="0.2">
      <c r="A897" s="7"/>
      <c r="B897" s="107"/>
      <c r="C897" s="7"/>
      <c r="D897" s="7"/>
    </row>
    <row r="898" spans="1:4" ht="14.25" customHeight="1" x14ac:dyDescent="0.2">
      <c r="A898" s="7"/>
      <c r="B898" s="107"/>
      <c r="C898" s="7"/>
      <c r="D898" s="7"/>
    </row>
    <row r="899" spans="1:4" ht="14.25" customHeight="1" x14ac:dyDescent="0.2">
      <c r="A899" s="7"/>
      <c r="B899" s="107"/>
      <c r="C899" s="7"/>
      <c r="D899" s="7"/>
    </row>
    <row r="900" spans="1:4" ht="14.25" customHeight="1" x14ac:dyDescent="0.2">
      <c r="A900" s="7"/>
      <c r="B900" s="107"/>
      <c r="C900" s="7"/>
      <c r="D900" s="7"/>
    </row>
    <row r="901" spans="1:4" ht="14.25" customHeight="1" x14ac:dyDescent="0.2">
      <c r="A901" s="7"/>
      <c r="B901" s="107"/>
      <c r="C901" s="7"/>
      <c r="D901" s="7"/>
    </row>
    <row r="902" spans="1:4" ht="14.25" customHeight="1" x14ac:dyDescent="0.2">
      <c r="A902" s="7"/>
      <c r="B902" s="107"/>
      <c r="C902" s="7"/>
      <c r="D902" s="7"/>
    </row>
    <row r="903" spans="1:4" ht="14.25" customHeight="1" x14ac:dyDescent="0.2">
      <c r="A903" s="7"/>
      <c r="B903" s="107"/>
      <c r="C903" s="7"/>
      <c r="D903" s="7"/>
    </row>
    <row r="904" spans="1:4" ht="14.25" customHeight="1" x14ac:dyDescent="0.2">
      <c r="A904" s="7"/>
      <c r="B904" s="107"/>
      <c r="C904" s="7"/>
      <c r="D904" s="7"/>
    </row>
    <row r="905" spans="1:4" ht="14.25" customHeight="1" x14ac:dyDescent="0.2">
      <c r="A905" s="7"/>
      <c r="B905" s="107"/>
      <c r="C905" s="7"/>
      <c r="D905" s="7"/>
    </row>
    <row r="906" spans="1:4" ht="14.25" customHeight="1" x14ac:dyDescent="0.2">
      <c r="A906" s="7"/>
      <c r="B906" s="107"/>
      <c r="C906" s="7"/>
      <c r="D906" s="7"/>
    </row>
    <row r="907" spans="1:4" ht="14.25" customHeight="1" x14ac:dyDescent="0.2">
      <c r="A907" s="7"/>
      <c r="B907" s="107"/>
      <c r="C907" s="7"/>
      <c r="D907" s="7"/>
    </row>
    <row r="908" spans="1:4" ht="14.25" customHeight="1" x14ac:dyDescent="0.2">
      <c r="A908" s="7"/>
      <c r="B908" s="107"/>
      <c r="C908" s="7"/>
      <c r="D908" s="7"/>
    </row>
    <row r="909" spans="1:4" ht="14.25" customHeight="1" x14ac:dyDescent="0.2">
      <c r="A909" s="7"/>
      <c r="B909" s="107"/>
      <c r="C909" s="7"/>
      <c r="D909" s="7"/>
    </row>
    <row r="910" spans="1:4" ht="14.25" customHeight="1" x14ac:dyDescent="0.2">
      <c r="A910" s="7"/>
      <c r="B910" s="107"/>
      <c r="C910" s="7"/>
      <c r="D910" s="7"/>
    </row>
    <row r="911" spans="1:4" ht="14.25" customHeight="1" x14ac:dyDescent="0.2">
      <c r="A911" s="7"/>
      <c r="B911" s="107"/>
      <c r="C911" s="7"/>
      <c r="D911" s="7"/>
    </row>
    <row r="912" spans="1:4" ht="14.25" customHeight="1" x14ac:dyDescent="0.2">
      <c r="A912" s="7"/>
      <c r="B912" s="107"/>
      <c r="C912" s="7"/>
      <c r="D912" s="7"/>
    </row>
    <row r="913" spans="1:4" ht="14.25" customHeight="1" x14ac:dyDescent="0.2">
      <c r="A913" s="7"/>
      <c r="B913" s="107"/>
      <c r="C913" s="7"/>
      <c r="D913" s="7"/>
    </row>
    <row r="914" spans="1:4" ht="14.25" customHeight="1" x14ac:dyDescent="0.2">
      <c r="A914" s="7"/>
      <c r="B914" s="107"/>
      <c r="C914" s="7"/>
      <c r="D914" s="7"/>
    </row>
    <row r="915" spans="1:4" ht="14.25" customHeight="1" x14ac:dyDescent="0.2">
      <c r="A915" s="7"/>
      <c r="B915" s="107"/>
      <c r="C915" s="7"/>
      <c r="D915" s="7"/>
    </row>
    <row r="916" spans="1:4" ht="14.25" customHeight="1" x14ac:dyDescent="0.2">
      <c r="A916" s="7"/>
      <c r="B916" s="107"/>
      <c r="C916" s="7"/>
      <c r="D916" s="7"/>
    </row>
    <row r="917" spans="1:4" ht="14.25" customHeight="1" x14ac:dyDescent="0.2">
      <c r="A917" s="7"/>
      <c r="B917" s="107"/>
      <c r="C917" s="7"/>
      <c r="D917" s="7"/>
    </row>
    <row r="918" spans="1:4" ht="14.25" customHeight="1" x14ac:dyDescent="0.2">
      <c r="A918" s="7"/>
      <c r="B918" s="107"/>
      <c r="C918" s="7"/>
      <c r="D918" s="7"/>
    </row>
    <row r="919" spans="1:4" ht="14.25" customHeight="1" x14ac:dyDescent="0.2">
      <c r="A919" s="7"/>
      <c r="B919" s="107"/>
      <c r="C919" s="7"/>
      <c r="D919" s="7"/>
    </row>
    <row r="920" spans="1:4" ht="14.25" customHeight="1" x14ac:dyDescent="0.2">
      <c r="A920" s="7"/>
      <c r="B920" s="107"/>
      <c r="C920" s="7"/>
      <c r="D920" s="7"/>
    </row>
    <row r="921" spans="1:4" ht="14.25" customHeight="1" x14ac:dyDescent="0.2">
      <c r="A921" s="7"/>
      <c r="B921" s="107"/>
      <c r="C921" s="7"/>
      <c r="D921" s="7"/>
    </row>
    <row r="922" spans="1:4" ht="14.25" customHeight="1" x14ac:dyDescent="0.2">
      <c r="A922" s="7"/>
      <c r="B922" s="107"/>
      <c r="C922" s="7"/>
      <c r="D922" s="7"/>
    </row>
    <row r="923" spans="1:4" ht="14.25" customHeight="1" x14ac:dyDescent="0.2">
      <c r="A923" s="7"/>
      <c r="B923" s="107"/>
      <c r="C923" s="7"/>
      <c r="D923" s="7"/>
    </row>
    <row r="924" spans="1:4" ht="14.25" customHeight="1" x14ac:dyDescent="0.2">
      <c r="A924" s="7"/>
      <c r="B924" s="107"/>
      <c r="C924" s="7"/>
      <c r="D924" s="7"/>
    </row>
    <row r="925" spans="1:4" ht="14.25" customHeight="1" x14ac:dyDescent="0.2">
      <c r="A925" s="7"/>
      <c r="B925" s="107"/>
      <c r="C925" s="7"/>
      <c r="D925" s="7"/>
    </row>
    <row r="926" spans="1:4" ht="14.25" customHeight="1" x14ac:dyDescent="0.2">
      <c r="A926" s="7"/>
      <c r="B926" s="107"/>
      <c r="C926" s="7"/>
      <c r="D926" s="7"/>
    </row>
    <row r="927" spans="1:4" ht="14.25" customHeight="1" x14ac:dyDescent="0.2">
      <c r="A927" s="7"/>
      <c r="B927" s="107"/>
      <c r="C927" s="7"/>
      <c r="D927" s="7"/>
    </row>
    <row r="928" spans="1:4" ht="14.25" customHeight="1" x14ac:dyDescent="0.2">
      <c r="A928" s="7"/>
      <c r="B928" s="107"/>
      <c r="C928" s="7"/>
      <c r="D928" s="7"/>
    </row>
    <row r="929" spans="1:4" ht="14.25" customHeight="1" x14ac:dyDescent="0.2">
      <c r="A929" s="7"/>
      <c r="B929" s="107"/>
      <c r="C929" s="7"/>
      <c r="D929" s="7"/>
    </row>
    <row r="930" spans="1:4" ht="14.25" customHeight="1" x14ac:dyDescent="0.2">
      <c r="A930" s="7"/>
      <c r="B930" s="107"/>
      <c r="C930" s="7"/>
      <c r="D930" s="7"/>
    </row>
    <row r="931" spans="1:4" ht="14.25" customHeight="1" x14ac:dyDescent="0.2">
      <c r="A931" s="7"/>
      <c r="B931" s="107"/>
      <c r="C931" s="7"/>
      <c r="D931" s="7"/>
    </row>
    <row r="932" spans="1:4" ht="14.25" customHeight="1" x14ac:dyDescent="0.2">
      <c r="A932" s="7"/>
      <c r="B932" s="107"/>
      <c r="C932" s="7"/>
      <c r="D932" s="7"/>
    </row>
    <row r="933" spans="1:4" ht="14.25" customHeight="1" x14ac:dyDescent="0.2">
      <c r="A933" s="7"/>
      <c r="B933" s="107"/>
      <c r="C933" s="7"/>
      <c r="D933" s="7"/>
    </row>
    <row r="934" spans="1:4" ht="14.25" customHeight="1" x14ac:dyDescent="0.2">
      <c r="A934" s="7"/>
      <c r="B934" s="107"/>
      <c r="C934" s="7"/>
      <c r="D934" s="7"/>
    </row>
    <row r="935" spans="1:4" ht="14.25" customHeight="1" x14ac:dyDescent="0.2">
      <c r="A935" s="7"/>
      <c r="B935" s="107"/>
      <c r="C935" s="7"/>
      <c r="D935" s="7"/>
    </row>
    <row r="936" spans="1:4" ht="14.25" customHeight="1" x14ac:dyDescent="0.2">
      <c r="A936" s="7"/>
      <c r="B936" s="107"/>
      <c r="C936" s="7"/>
      <c r="D936" s="7"/>
    </row>
    <row r="937" spans="1:4" ht="14.25" customHeight="1" x14ac:dyDescent="0.2">
      <c r="A937" s="7"/>
      <c r="B937" s="107"/>
      <c r="C937" s="7"/>
      <c r="D937" s="7"/>
    </row>
    <row r="938" spans="1:4" ht="14.25" customHeight="1" x14ac:dyDescent="0.2">
      <c r="A938" s="7"/>
      <c r="B938" s="107"/>
      <c r="C938" s="7"/>
      <c r="D938" s="7"/>
    </row>
    <row r="939" spans="1:4" ht="14.25" customHeight="1" x14ac:dyDescent="0.2">
      <c r="A939" s="7"/>
      <c r="B939" s="107"/>
      <c r="C939" s="7"/>
      <c r="D939" s="7"/>
    </row>
    <row r="940" spans="1:4" ht="14.25" customHeight="1" x14ac:dyDescent="0.2">
      <c r="A940" s="7"/>
      <c r="B940" s="107"/>
      <c r="C940" s="7"/>
      <c r="D940" s="7"/>
    </row>
    <row r="941" spans="1:4" ht="14.25" customHeight="1" x14ac:dyDescent="0.2">
      <c r="A941" s="7"/>
      <c r="B941" s="107"/>
      <c r="C941" s="7"/>
      <c r="D941" s="7"/>
    </row>
    <row r="942" spans="1:4" ht="14.25" customHeight="1" x14ac:dyDescent="0.2">
      <c r="A942" s="7"/>
      <c r="B942" s="107"/>
      <c r="C942" s="7"/>
      <c r="D942" s="7"/>
    </row>
    <row r="943" spans="1:4" ht="14.25" customHeight="1" x14ac:dyDescent="0.2">
      <c r="A943" s="7"/>
      <c r="B943" s="107"/>
      <c r="C943" s="7"/>
      <c r="D943" s="7"/>
    </row>
    <row r="944" spans="1:4" ht="14.25" customHeight="1" x14ac:dyDescent="0.2">
      <c r="A944" s="7"/>
      <c r="B944" s="107"/>
      <c r="C944" s="7"/>
      <c r="D944" s="7"/>
    </row>
    <row r="945" spans="1:4" ht="14.25" customHeight="1" x14ac:dyDescent="0.2">
      <c r="A945" s="7"/>
      <c r="B945" s="107"/>
      <c r="C945" s="7"/>
      <c r="D945" s="7"/>
    </row>
    <row r="946" spans="1:4" ht="14.25" customHeight="1" x14ac:dyDescent="0.2">
      <c r="A946" s="7"/>
      <c r="B946" s="107"/>
      <c r="C946" s="7"/>
      <c r="D946" s="7"/>
    </row>
    <row r="947" spans="1:4" ht="14.25" customHeight="1" x14ac:dyDescent="0.2">
      <c r="A947" s="7"/>
      <c r="B947" s="107"/>
      <c r="C947" s="7"/>
      <c r="D947" s="7"/>
    </row>
    <row r="948" spans="1:4" ht="14.25" customHeight="1" x14ac:dyDescent="0.2">
      <c r="A948" s="7"/>
      <c r="B948" s="107"/>
      <c r="C948" s="7"/>
      <c r="D948" s="7"/>
    </row>
    <row r="949" spans="1:4" ht="14.25" customHeight="1" x14ac:dyDescent="0.2">
      <c r="A949" s="7"/>
      <c r="B949" s="107"/>
      <c r="C949" s="7"/>
      <c r="D949" s="7"/>
    </row>
    <row r="950" spans="1:4" ht="14.25" customHeight="1" x14ac:dyDescent="0.2">
      <c r="A950" s="7"/>
      <c r="B950" s="107"/>
      <c r="C950" s="7"/>
      <c r="D950" s="7"/>
    </row>
    <row r="951" spans="1:4" ht="14.25" customHeight="1" x14ac:dyDescent="0.2">
      <c r="A951" s="7"/>
      <c r="B951" s="107"/>
      <c r="C951" s="7"/>
      <c r="D951" s="7"/>
    </row>
    <row r="952" spans="1:4" ht="14.25" customHeight="1" x14ac:dyDescent="0.2">
      <c r="A952" s="7"/>
      <c r="B952" s="107"/>
      <c r="C952" s="7"/>
      <c r="D952" s="7"/>
    </row>
    <row r="953" spans="1:4" ht="14.25" customHeight="1" x14ac:dyDescent="0.2">
      <c r="A953" s="7"/>
      <c r="B953" s="107"/>
      <c r="C953" s="7"/>
      <c r="D953" s="7"/>
    </row>
    <row r="954" spans="1:4" ht="14.25" customHeight="1" x14ac:dyDescent="0.2">
      <c r="A954" s="7"/>
      <c r="B954" s="107"/>
      <c r="C954" s="7"/>
      <c r="D954" s="7"/>
    </row>
    <row r="955" spans="1:4" ht="14.25" customHeight="1" x14ac:dyDescent="0.2">
      <c r="A955" s="7"/>
      <c r="B955" s="107"/>
      <c r="C955" s="7"/>
      <c r="D955" s="7"/>
    </row>
    <row r="956" spans="1:4" ht="14.25" customHeight="1" x14ac:dyDescent="0.2">
      <c r="A956" s="7"/>
      <c r="B956" s="107"/>
      <c r="C956" s="7"/>
      <c r="D956" s="7"/>
    </row>
    <row r="957" spans="1:4" ht="14.25" customHeight="1" x14ac:dyDescent="0.2">
      <c r="A957" s="7"/>
      <c r="B957" s="107"/>
      <c r="C957" s="7"/>
      <c r="D957" s="7"/>
    </row>
    <row r="958" spans="1:4" ht="14.25" customHeight="1" x14ac:dyDescent="0.2">
      <c r="A958" s="7"/>
      <c r="B958" s="107"/>
      <c r="C958" s="7"/>
      <c r="D958" s="7"/>
    </row>
    <row r="959" spans="1:4" ht="14.25" customHeight="1" x14ac:dyDescent="0.2">
      <c r="A959" s="7"/>
      <c r="B959" s="107"/>
      <c r="C959" s="7"/>
      <c r="D959" s="7"/>
    </row>
    <row r="960" spans="1:4" ht="14.25" customHeight="1" x14ac:dyDescent="0.2">
      <c r="A960" s="7"/>
      <c r="B960" s="107"/>
      <c r="C960" s="7"/>
      <c r="D960" s="7"/>
    </row>
    <row r="961" spans="1:4" ht="14.25" customHeight="1" x14ac:dyDescent="0.2">
      <c r="A961" s="7"/>
      <c r="B961" s="107"/>
      <c r="C961" s="7"/>
      <c r="D961" s="7"/>
    </row>
    <row r="962" spans="1:4" ht="14.25" customHeight="1" x14ac:dyDescent="0.2">
      <c r="A962" s="7"/>
      <c r="B962" s="107"/>
      <c r="C962" s="7"/>
      <c r="D962" s="7"/>
    </row>
    <row r="963" spans="1:4" ht="14.25" customHeight="1" x14ac:dyDescent="0.2">
      <c r="A963" s="7"/>
      <c r="B963" s="107"/>
      <c r="C963" s="7"/>
      <c r="D963" s="7"/>
    </row>
    <row r="964" spans="1:4" ht="14.25" customHeight="1" x14ac:dyDescent="0.2">
      <c r="A964" s="7"/>
      <c r="B964" s="107"/>
      <c r="C964" s="7"/>
      <c r="D964" s="7"/>
    </row>
    <row r="965" spans="1:4" ht="14.25" customHeight="1" x14ac:dyDescent="0.2">
      <c r="A965" s="7"/>
      <c r="B965" s="107"/>
      <c r="C965" s="7"/>
      <c r="D965" s="7"/>
    </row>
    <row r="966" spans="1:4" ht="14.25" customHeight="1" x14ac:dyDescent="0.2">
      <c r="A966" s="7"/>
      <c r="B966" s="107"/>
      <c r="C966" s="7"/>
      <c r="D966" s="7"/>
    </row>
    <row r="967" spans="1:4" ht="14.25" customHeight="1" x14ac:dyDescent="0.2">
      <c r="A967" s="7"/>
      <c r="B967" s="107"/>
      <c r="C967" s="7"/>
      <c r="D967" s="7"/>
    </row>
    <row r="968" spans="1:4" ht="14.25" customHeight="1" x14ac:dyDescent="0.2">
      <c r="A968" s="7"/>
      <c r="B968" s="107"/>
      <c r="C968" s="7"/>
      <c r="D968" s="7"/>
    </row>
    <row r="969" spans="1:4" ht="14.25" customHeight="1" x14ac:dyDescent="0.2">
      <c r="A969" s="7"/>
      <c r="B969" s="107"/>
      <c r="C969" s="7"/>
      <c r="D969" s="7"/>
    </row>
    <row r="970" spans="1:4" ht="14.25" customHeight="1" x14ac:dyDescent="0.2">
      <c r="A970" s="7"/>
      <c r="B970" s="107"/>
      <c r="C970" s="7"/>
      <c r="D970" s="7"/>
    </row>
    <row r="971" spans="1:4" ht="14.25" customHeight="1" x14ac:dyDescent="0.2">
      <c r="A971" s="7"/>
      <c r="B971" s="107"/>
      <c r="C971" s="7"/>
      <c r="D971" s="7"/>
    </row>
    <row r="972" spans="1:4" ht="14.25" customHeight="1" x14ac:dyDescent="0.2">
      <c r="A972" s="7"/>
      <c r="B972" s="107"/>
      <c r="C972" s="7"/>
      <c r="D972" s="7"/>
    </row>
    <row r="973" spans="1:4" ht="14.25" customHeight="1" x14ac:dyDescent="0.2">
      <c r="A973" s="7"/>
      <c r="B973" s="107"/>
      <c r="C973" s="7"/>
      <c r="D973" s="7"/>
    </row>
    <row r="974" spans="1:4" ht="14.25" customHeight="1" x14ac:dyDescent="0.2">
      <c r="A974" s="7"/>
      <c r="B974" s="107"/>
      <c r="C974" s="7"/>
      <c r="D974" s="7"/>
    </row>
    <row r="975" spans="1:4" ht="14.25" customHeight="1" x14ac:dyDescent="0.2">
      <c r="A975" s="7"/>
      <c r="B975" s="107"/>
      <c r="C975" s="7"/>
      <c r="D975" s="7"/>
    </row>
    <row r="976" spans="1:4" ht="14.25" customHeight="1" x14ac:dyDescent="0.2">
      <c r="A976" s="7"/>
      <c r="B976" s="107"/>
      <c r="C976" s="7"/>
      <c r="D976" s="7"/>
    </row>
    <row r="977" spans="1:4" ht="14.25" customHeight="1" x14ac:dyDescent="0.2">
      <c r="A977" s="7"/>
      <c r="B977" s="107"/>
      <c r="C977" s="7"/>
      <c r="D977" s="7"/>
    </row>
    <row r="978" spans="1:4" ht="14.25" customHeight="1" x14ac:dyDescent="0.2">
      <c r="A978" s="7"/>
      <c r="B978" s="107"/>
      <c r="C978" s="7"/>
      <c r="D978" s="7"/>
    </row>
    <row r="979" spans="1:4" ht="14.25" customHeight="1" x14ac:dyDescent="0.2">
      <c r="A979" s="7"/>
      <c r="B979" s="107"/>
      <c r="C979" s="7"/>
      <c r="D979" s="7"/>
    </row>
    <row r="980" spans="1:4" ht="14.25" customHeight="1" x14ac:dyDescent="0.2">
      <c r="A980" s="7"/>
      <c r="B980" s="107"/>
      <c r="C980" s="7"/>
      <c r="D980" s="7"/>
    </row>
    <row r="981" spans="1:4" ht="14.25" customHeight="1" x14ac:dyDescent="0.2">
      <c r="A981" s="7"/>
      <c r="B981" s="107"/>
      <c r="C981" s="7"/>
      <c r="D981" s="7"/>
    </row>
    <row r="982" spans="1:4" ht="14.25" customHeight="1" x14ac:dyDescent="0.2">
      <c r="A982" s="7"/>
      <c r="B982" s="107"/>
      <c r="C982" s="7"/>
      <c r="D982" s="7"/>
    </row>
    <row r="983" spans="1:4" ht="14.25" customHeight="1" x14ac:dyDescent="0.2">
      <c r="A983" s="7"/>
      <c r="B983" s="107"/>
      <c r="C983" s="7"/>
      <c r="D983" s="7"/>
    </row>
    <row r="984" spans="1:4" ht="14.25" customHeight="1" x14ac:dyDescent="0.2">
      <c r="A984" s="7"/>
      <c r="B984" s="107"/>
      <c r="C984" s="7"/>
      <c r="D984" s="7"/>
    </row>
    <row r="985" spans="1:4" ht="14.25" customHeight="1" x14ac:dyDescent="0.2">
      <c r="A985" s="7"/>
      <c r="B985" s="107"/>
      <c r="C985" s="7"/>
      <c r="D985" s="7"/>
    </row>
    <row r="986" spans="1:4" ht="14.25" customHeight="1" x14ac:dyDescent="0.2">
      <c r="A986" s="7"/>
      <c r="B986" s="107"/>
      <c r="C986" s="7"/>
      <c r="D986" s="7"/>
    </row>
    <row r="987" spans="1:4" ht="14.25" customHeight="1" x14ac:dyDescent="0.2">
      <c r="A987" s="7"/>
      <c r="B987" s="107"/>
      <c r="C987" s="7"/>
      <c r="D987" s="7"/>
    </row>
    <row r="988" spans="1:4" ht="14.25" customHeight="1" x14ac:dyDescent="0.2">
      <c r="A988" s="7"/>
      <c r="B988" s="107"/>
      <c r="C988" s="7"/>
      <c r="D988" s="7"/>
    </row>
    <row r="989" spans="1:4" ht="14.25" customHeight="1" x14ac:dyDescent="0.2">
      <c r="A989" s="7"/>
      <c r="B989" s="107"/>
      <c r="C989" s="7"/>
      <c r="D989" s="7"/>
    </row>
    <row r="990" spans="1:4" ht="14.25" customHeight="1" x14ac:dyDescent="0.2">
      <c r="A990" s="7"/>
      <c r="B990" s="107"/>
      <c r="C990" s="7"/>
      <c r="D990" s="7"/>
    </row>
    <row r="991" spans="1:4" ht="14.25" customHeight="1" x14ac:dyDescent="0.2">
      <c r="A991" s="7"/>
      <c r="B991" s="107"/>
      <c r="C991" s="7"/>
      <c r="D991" s="7"/>
    </row>
    <row r="992" spans="1:4" ht="14.25" customHeight="1" x14ac:dyDescent="0.2">
      <c r="A992" s="7"/>
      <c r="B992" s="107"/>
      <c r="C992" s="7"/>
      <c r="D992" s="7"/>
    </row>
    <row r="993" spans="1:4" ht="14.25" customHeight="1" x14ac:dyDescent="0.2">
      <c r="A993" s="7"/>
      <c r="B993" s="107"/>
      <c r="C993" s="7"/>
      <c r="D993" s="7"/>
    </row>
    <row r="994" spans="1:4" ht="14.25" customHeight="1" x14ac:dyDescent="0.2">
      <c r="A994" s="7"/>
      <c r="B994" s="107"/>
      <c r="C994" s="7"/>
      <c r="D994" s="7"/>
    </row>
    <row r="995" spans="1:4" ht="14.25" customHeight="1" x14ac:dyDescent="0.2">
      <c r="A995" s="7"/>
      <c r="B995" s="107"/>
      <c r="C995" s="7"/>
      <c r="D995" s="7"/>
    </row>
    <row r="996" spans="1:4" ht="14.25" customHeight="1" x14ac:dyDescent="0.2">
      <c r="A996" s="7"/>
      <c r="B996" s="107"/>
      <c r="C996" s="7"/>
      <c r="D996" s="7"/>
    </row>
    <row r="997" spans="1:4" ht="14.25" customHeight="1" x14ac:dyDescent="0.2">
      <c r="A997" s="7"/>
      <c r="B997" s="107"/>
      <c r="C997" s="7"/>
      <c r="D997" s="7"/>
    </row>
    <row r="998" spans="1:4" ht="14.25" customHeight="1" x14ac:dyDescent="0.2">
      <c r="A998" s="7"/>
      <c r="B998" s="107"/>
      <c r="C998" s="7"/>
      <c r="D99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Pop</vt:lpstr>
      <vt:lpstr>หมู่บ้าน</vt:lpstr>
      <vt:lpstr>บุคลากร</vt:lpstr>
      <vt:lpstr>ข้อมูลพื้นฐาน</vt:lpstr>
      <vt:lpstr>ผู้ป่วยในพระราชานุเคราะห์</vt:lpstr>
      <vt:lpstr>นักเรียน</vt:lpstr>
      <vt:lpstr>อัตรา</vt:lpstr>
      <vt:lpstr>10อันดับการตาย</vt:lpstr>
      <vt:lpstr>อ.ป่วย</vt:lpstr>
      <vt:lpstr>CovergeUC</vt:lpstr>
      <vt:lpstr>ศพด.</vt:lpstr>
      <vt:lpstr>วัด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ASUS_Ton</dc:creator>
  <cp:lastModifiedBy>ASUS_PC</cp:lastModifiedBy>
  <dcterms:created xsi:type="dcterms:W3CDTF">2018-02-07T04:34:50Z</dcterms:created>
  <dcterms:modified xsi:type="dcterms:W3CDTF">2019-06-28T08:17:21Z</dcterms:modified>
</cp:coreProperties>
</file>